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00" tabRatio="665" activeTab="2"/>
  </bookViews>
  <sheets>
    <sheet name="Balance Sheet" sheetId="1" r:id="rId1"/>
    <sheet name="Income Statement" sheetId="2" r:id="rId2"/>
    <sheet name="CashFlow" sheetId="3" r:id="rId3"/>
    <sheet name="Summary of Key Info" sheetId="4" r:id="rId4"/>
    <sheet name="Equity " sheetId="5" r:id="rId5"/>
  </sheets>
  <definedNames>
    <definedName name="_xlnm.Print_Area" localSheetId="2">'CashFlow'!$A$1:$E$61</definedName>
  </definedNames>
  <calcPr fullCalcOnLoad="1"/>
</workbook>
</file>

<file path=xl/sharedStrings.xml><?xml version="1.0" encoding="utf-8"?>
<sst xmlns="http://schemas.openxmlformats.org/spreadsheetml/2006/main" count="196" uniqueCount="144">
  <si>
    <t>CYBERTOWERS BERHAD (385635-V)</t>
  </si>
  <si>
    <t>Revenue</t>
  </si>
  <si>
    <t>N/A</t>
  </si>
  <si>
    <t>Cash and bank balances</t>
  </si>
  <si>
    <t>Taxation</t>
  </si>
  <si>
    <t>RM'000</t>
  </si>
  <si>
    <t>INDIVIDUAL QUARTER</t>
  </si>
  <si>
    <t>CUMULATIVE QUARTER</t>
  </si>
  <si>
    <t>Cost Of Sales</t>
  </si>
  <si>
    <t>Gross Profit</t>
  </si>
  <si>
    <t>Operating Expenses</t>
  </si>
  <si>
    <t>Other Income</t>
  </si>
  <si>
    <t>Finance Costs</t>
  </si>
  <si>
    <t>Minority Interest</t>
  </si>
  <si>
    <t>EPS - Basic (Sen)</t>
  </si>
  <si>
    <t>(Unaudited)</t>
  </si>
  <si>
    <t>CURRENT ASSETS</t>
  </si>
  <si>
    <t xml:space="preserve">                     Trade Receivables</t>
  </si>
  <si>
    <t xml:space="preserve">                     Other Receivables &amp; Deposits</t>
  </si>
  <si>
    <t xml:space="preserve">                     Cash and bank balances</t>
  </si>
  <si>
    <t>CURRENT LIABILITIES</t>
  </si>
  <si>
    <t xml:space="preserve">                    Trade Payables</t>
  </si>
  <si>
    <t>CASH FLOW FROM OPERATING ACTIVITIES</t>
  </si>
  <si>
    <t>Adjustment for non-cash flow:</t>
  </si>
  <si>
    <t>Amortisation of deferred expenditure</t>
  </si>
  <si>
    <t>Depreciation of property, plant and equipment</t>
  </si>
  <si>
    <t>Inventories</t>
  </si>
  <si>
    <t>CASH FLOW FROM INVESTING ACTIVITIES</t>
  </si>
  <si>
    <t>Purchase of property, plant and equipment</t>
  </si>
  <si>
    <t>Interest Income</t>
  </si>
  <si>
    <t>CASH FLOW FROM FINANCING ACTIVITIES</t>
  </si>
  <si>
    <t>CASH AND CASH EQUIVALENTS AT BEGINNING OF YEAR</t>
  </si>
  <si>
    <t>CASH AND CASH EQUIVALENTS AT END OF YEAR</t>
  </si>
  <si>
    <t>Share Capital</t>
  </si>
  <si>
    <t>Share Premium</t>
  </si>
  <si>
    <t>PART A2 :- SUMMARY OF KEY FINANCIAL INFORMATION</t>
  </si>
  <si>
    <t>Profit / (loss) before tax</t>
  </si>
  <si>
    <t>Basic earnings / (loss) per share (sen)</t>
  </si>
  <si>
    <t>Dividend per share</t>
  </si>
  <si>
    <t>AS AT END OF CURRENT QUARTER</t>
  </si>
  <si>
    <t>PART A3 :- ADDITIONAL INFORMATION</t>
  </si>
  <si>
    <t>Gross Interest Income</t>
  </si>
  <si>
    <t>Gross Interest Expense</t>
  </si>
  <si>
    <t>CURRENT YEAR QUARTER</t>
  </si>
  <si>
    <t>PRECEDING YEAR CORRESPONDING QUARTER</t>
  </si>
  <si>
    <t>CURRENT YEAR TO DATE</t>
  </si>
  <si>
    <t>PRECEDING YEAR CORRESPONDING PERIOD</t>
  </si>
  <si>
    <t>(Audited)</t>
  </si>
  <si>
    <t xml:space="preserve">                    Other Payables</t>
  </si>
  <si>
    <t>Trade Receivables</t>
  </si>
  <si>
    <t>Other Receivables &amp; Deposits &amp; Prepayment</t>
  </si>
  <si>
    <t>Trade Payables</t>
  </si>
  <si>
    <t>Other Payables</t>
  </si>
  <si>
    <t>Accruals &amp; Refundable Deposits</t>
  </si>
  <si>
    <t>Cumulative Quarter Ended</t>
  </si>
  <si>
    <t>Interest Expense</t>
  </si>
  <si>
    <t>Net cash generated from / (used in) operating activities</t>
  </si>
  <si>
    <t>CASH AND CASH EQUIVALENTS COMPRISE:</t>
  </si>
  <si>
    <t>Cash and Bank Balances</t>
  </si>
  <si>
    <t>1.</t>
  </si>
  <si>
    <t>2.</t>
  </si>
  <si>
    <t>3.</t>
  </si>
  <si>
    <t>4.</t>
  </si>
  <si>
    <t>5.</t>
  </si>
  <si>
    <t>6.</t>
  </si>
  <si>
    <t>7.</t>
  </si>
  <si>
    <t>Profit / (Loss) from operations</t>
  </si>
  <si>
    <t>EPS - Diluted (sen)</t>
  </si>
  <si>
    <t>TOTAL</t>
  </si>
  <si>
    <t>-</t>
  </si>
  <si>
    <t>Interest received</t>
  </si>
  <si>
    <t xml:space="preserve">RM ' 000 </t>
  </si>
  <si>
    <t>1308</t>
  </si>
  <si>
    <t>400</t>
  </si>
  <si>
    <t>280</t>
  </si>
  <si>
    <t>1750</t>
  </si>
  <si>
    <t>6,050</t>
  </si>
  <si>
    <t>3</t>
  </si>
  <si>
    <t>5984</t>
  </si>
  <si>
    <t>184</t>
  </si>
  <si>
    <t>Taxatian Paid</t>
  </si>
  <si>
    <t>Cash generated from / (used in) operating activities</t>
  </si>
  <si>
    <t>Research &amp; Development Expenditure</t>
  </si>
  <si>
    <t>AS AT END OF CURRENT QUARTER</t>
  </si>
  <si>
    <t>Current Year To Date</t>
  </si>
  <si>
    <t>Net assets per share (RM)</t>
  </si>
  <si>
    <t>TOTAL ASSETS</t>
  </si>
  <si>
    <t>EQUITY AND LIABILITIES</t>
  </si>
  <si>
    <t>Equity attributable to equity holders of the parent</t>
  </si>
  <si>
    <t>Total Equity</t>
  </si>
  <si>
    <t>ASSETS</t>
  </si>
  <si>
    <t>Non-current assets</t>
  </si>
  <si>
    <t>Property, plant and equipment</t>
  </si>
  <si>
    <t>TOTAL  LIABILITIES</t>
  </si>
  <si>
    <t>TOTAL EQUITY AND LIABILITIES</t>
  </si>
  <si>
    <t>Number of ordinary shares in issue ('000)</t>
  </si>
  <si>
    <t xml:space="preserve">Net assets per share attributable to ordinary equity holders of </t>
  </si>
  <si>
    <t>Reserves</t>
  </si>
  <si>
    <t>the parent (RM)</t>
  </si>
  <si>
    <t>NET INCREASE/(DECREASE) IN CASH AND CASH EQUIVALENTS</t>
  </si>
  <si>
    <t>NON-CURRENT LIABILITIES</t>
  </si>
  <si>
    <t>Long-Term Borrowings</t>
  </si>
  <si>
    <t>Short-Term Borrowings</t>
  </si>
  <si>
    <t>Repayment of Borrowing</t>
  </si>
  <si>
    <t>Interest Paid</t>
  </si>
  <si>
    <t>Receivables</t>
  </si>
  <si>
    <t>Payables</t>
  </si>
  <si>
    <t>As at 31 August 2010</t>
  </si>
  <si>
    <t>As at 01 September 2009</t>
  </si>
  <si>
    <t>AS AT PRECEDING CORRESPONDING QUARTER</t>
  </si>
  <si>
    <t>Loss Before Tax</t>
  </si>
  <si>
    <t>Loss From Operations</t>
  </si>
  <si>
    <t>Loss before taxation</t>
  </si>
  <si>
    <t>Operating profit/(Loss) before changes in working capital</t>
  </si>
  <si>
    <t>Net cash generated from / (used in) investing activities</t>
  </si>
  <si>
    <t>Cash generated from / (used in) financing activities</t>
  </si>
  <si>
    <t>AS AT PRECEDING FINANCIAL YEAR</t>
  </si>
  <si>
    <t>Preceding Year To Date</t>
  </si>
  <si>
    <t>CONDENSED STATEMENT OF COMPREHENSIVE INCOME</t>
  </si>
  <si>
    <t>Other comprehensive income / (loss)</t>
  </si>
  <si>
    <t>Profit / (Loss) for the period</t>
  </si>
  <si>
    <t>Total Comprehensive Income / (loss) for the period</t>
  </si>
  <si>
    <t>for the period</t>
  </si>
  <si>
    <t xml:space="preserve">Total Comprehensive Income / (loss) </t>
  </si>
  <si>
    <t>Accumulated Profit / (Losses)</t>
  </si>
  <si>
    <t>Profit / (loss) for the period</t>
  </si>
  <si>
    <t>Profit/(loss) attributable to</t>
  </si>
  <si>
    <t xml:space="preserve"> ordinary equity holders of the parent</t>
  </si>
  <si>
    <t xml:space="preserve">The condensed Statement of Comprehensive Income should be read in conjunction with the audited Financial Statements for </t>
  </si>
  <si>
    <t>the year ended 31 August 2010 and the accompanying 
explanatory notes attached to the interim financial statements.</t>
  </si>
  <si>
    <t>year ended 31 August 2010 the accompanying 
explanatory notes attached to the interim financial statements.</t>
  </si>
  <si>
    <t xml:space="preserve">The Condensed Statement of Financial Position should be read in conjunction with the audited Financial Statements for the </t>
  </si>
  <si>
    <t>CONDENSED STATEMENT OF CASH FLOWS</t>
  </si>
  <si>
    <t>year ended 31 August 2010 and the accompanying 
explanatory notes attached to the interim financial statements.</t>
  </si>
  <si>
    <t xml:space="preserve">The Condensed Statement of Cash Flows should be read in conjunction with the audited Financial Statements for the </t>
  </si>
  <si>
    <t xml:space="preserve">The Condensed Statement of Changes in Equity should be read in conjunction with the audited Financial Statements for </t>
  </si>
  <si>
    <t>QUARTERLY REPORT - SECOND QUARTER</t>
  </si>
  <si>
    <t>CONDENSED STATEMENT OF FINANCIAL POSITION AS AT 28 FEBRUARY 2011</t>
  </si>
  <si>
    <t>FOR THE QUARTER ENDED 28 FEBRUARY 2011 - UNAUDITED</t>
  </si>
  <si>
    <t>CURRENT PERIOD ENDED 28 FEBRUARY 2011</t>
  </si>
  <si>
    <t>Summary of Key Financial Information for the financial period ended 28 February 2011</t>
  </si>
  <si>
    <t>ENDED 28 FEBRUARY 2011</t>
  </si>
  <si>
    <t>As at 28 February 2011</t>
  </si>
  <si>
    <t xml:space="preserve">CONDENSED STATEMENT OF CHANGES IN EQUITY FOR THE SECOND QUARTER </t>
  </si>
</sst>
</file>

<file path=xl/styles.xml><?xml version="1.0" encoding="utf-8"?>
<styleSheet xmlns="http://schemas.openxmlformats.org/spreadsheetml/2006/main">
  <numFmts count="5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_(* #,##0_);_(* \(#,##0\);_(* &quot;-&quot;??_);_(@_)"/>
    <numFmt numFmtId="189" formatCode="0_);\(0\)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?_);_(@_)"/>
    <numFmt numFmtId="195" formatCode="dd/mm/yyyy"/>
    <numFmt numFmtId="196" formatCode="#,##0.0_);\(#,##0.0\)"/>
    <numFmt numFmtId="197" formatCode="\a\a\a\a"/>
    <numFmt numFmtId="198" formatCode="0.00_);[Red]\(0.00\)"/>
    <numFmt numFmtId="199" formatCode="0.00_);\(0.00\)"/>
    <numFmt numFmtId="200" formatCode="0_);[Red]\(0\)"/>
    <numFmt numFmtId="201" formatCode="#,##0;[Red]\(#,##0\)"/>
    <numFmt numFmtId="202" formatCode="0.000_);[Red]\(0.000\)"/>
    <numFmt numFmtId="203" formatCode="#,##0.0;[Red]\(#,##0.0\)"/>
    <numFmt numFmtId="204" formatCode="#,##0.00;[Red]\(#,##0.00\)"/>
    <numFmt numFmtId="205" formatCode="#,##0.000;[Red]\(#,##0.000\)"/>
    <numFmt numFmtId="206" formatCode="#,##0.0000;[Red]\(#,##0.0000\)"/>
    <numFmt numFmtId="207" formatCode="#,##0.00000;[Red]\(#,##0.00000\)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#,##0.000_);\(#,##0.000\)"/>
    <numFmt numFmtId="213" formatCode="0.0_);\(0.0\)"/>
    <numFmt numFmtId="214" formatCode="#,##0.0;\-#,##0.0"/>
  </numFmts>
  <fonts count="60">
    <font>
      <sz val="8"/>
      <name val="Arial"/>
      <family val="2"/>
    </font>
    <font>
      <sz val="9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9"/>
      <name val="Book Antiqua"/>
      <family val="1"/>
    </font>
    <font>
      <sz val="9"/>
      <color indexed="12"/>
      <name val="Book Antiqua"/>
      <family val="1"/>
    </font>
    <font>
      <sz val="10"/>
      <color indexed="62"/>
      <name val="Book Antiqua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u val="singleAccounting"/>
      <sz val="10"/>
      <name val="Book Antiqua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u val="single"/>
      <sz val="10"/>
      <name val="Book Antiqua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6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88" fontId="3" fillId="0" borderId="0" xfId="42" applyNumberFormat="1" applyFont="1" applyAlignment="1">
      <alignment/>
    </xf>
    <xf numFmtId="0" fontId="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2" fillId="0" borderId="10" xfId="42" applyNumberFormat="1" applyFont="1" applyBorder="1" applyAlignment="1" quotePrefix="1">
      <alignment horizontal="center"/>
    </xf>
    <xf numFmtId="188" fontId="2" fillId="0" borderId="0" xfId="0" applyNumberFormat="1" applyFont="1" applyFill="1" applyAlignment="1">
      <alignment/>
    </xf>
    <xf numFmtId="188" fontId="9" fillId="0" borderId="0" xfId="42" applyNumberFormat="1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 quotePrefix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88" fontId="3" fillId="0" borderId="0" xfId="42" applyNumberFormat="1" applyFont="1" applyAlignment="1">
      <alignment horizontal="right"/>
    </xf>
    <xf numFmtId="195" fontId="2" fillId="0" borderId="0" xfId="0" applyNumberFormat="1" applyFont="1" applyAlignment="1">
      <alignment horizontal="center" vertical="top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95" fontId="3" fillId="0" borderId="11" xfId="0" applyNumberFormat="1" applyFont="1" applyFill="1" applyBorder="1" applyAlignment="1">
      <alignment horizontal="right" vertical="top" wrapText="1"/>
    </xf>
    <xf numFmtId="195" fontId="3" fillId="0" borderId="13" xfId="0" applyNumberFormat="1" applyFont="1" applyFill="1" applyBorder="1" applyAlignment="1">
      <alignment vertical="top" wrapText="1"/>
    </xf>
    <xf numFmtId="195" fontId="3" fillId="0" borderId="0" xfId="0" applyNumberFormat="1" applyFont="1" applyFill="1" applyAlignment="1">
      <alignment vertical="top" wrapText="1"/>
    </xf>
    <xf numFmtId="195" fontId="3" fillId="0" borderId="14" xfId="0" applyNumberFormat="1" applyFont="1" applyFill="1" applyBorder="1" applyAlignment="1">
      <alignment horizontal="right" vertical="top" wrapText="1"/>
    </xf>
    <xf numFmtId="195" fontId="3" fillId="0" borderId="18" xfId="0" applyNumberFormat="1" applyFont="1" applyFill="1" applyBorder="1" applyAlignment="1">
      <alignment vertical="top" wrapText="1"/>
    </xf>
    <xf numFmtId="195" fontId="4" fillId="0" borderId="0" xfId="0" applyNumberFormat="1" applyFont="1" applyFill="1" applyAlignment="1">
      <alignment horizontal="center" vertical="top" wrapText="1"/>
    </xf>
    <xf numFmtId="195" fontId="4" fillId="0" borderId="19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4" xfId="0" applyFont="1" applyFill="1" applyBorder="1" applyAlignment="1" quotePrefix="1">
      <alignment horizontal="right"/>
    </xf>
    <xf numFmtId="0" fontId="1" fillId="0" borderId="18" xfId="0" applyFont="1" applyFill="1" applyBorder="1" applyAlignment="1">
      <alignment/>
    </xf>
    <xf numFmtId="188" fontId="1" fillId="0" borderId="20" xfId="42" applyNumberFormat="1" applyFont="1" applyFill="1" applyBorder="1" applyAlignment="1">
      <alignment horizontal="center"/>
    </xf>
    <xf numFmtId="188" fontId="1" fillId="0" borderId="0" xfId="42" applyNumberFormat="1" applyFont="1" applyFill="1" applyBorder="1" applyAlignment="1" quotePrefix="1">
      <alignment horizontal="center"/>
    </xf>
    <xf numFmtId="188" fontId="1" fillId="0" borderId="0" xfId="42" applyNumberFormat="1" applyFont="1" applyFill="1" applyBorder="1" applyAlignment="1">
      <alignment horizontal="center"/>
    </xf>
    <xf numFmtId="188" fontId="1" fillId="0" borderId="20" xfId="42" applyNumberFormat="1" applyFont="1" applyFill="1" applyBorder="1" applyAlignment="1" quotePrefix="1">
      <alignment horizontal="center"/>
    </xf>
    <xf numFmtId="0" fontId="1" fillId="0" borderId="15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37" fontId="1" fillId="0" borderId="2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20" xfId="0" applyNumberFormat="1" applyFont="1" applyFill="1" applyBorder="1" applyAlignment="1">
      <alignment/>
    </xf>
    <xf numFmtId="0" fontId="1" fillId="0" borderId="11" xfId="0" applyFont="1" applyFill="1" applyBorder="1" applyAlignment="1" quotePrefix="1">
      <alignment horizontal="righ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14" xfId="0" applyFont="1" applyFill="1" applyBorder="1" applyAlignment="1">
      <alignment horizontal="right"/>
    </xf>
    <xf numFmtId="37" fontId="1" fillId="0" borderId="11" xfId="0" applyNumberFormat="1" applyFont="1" applyFill="1" applyBorder="1" applyAlignment="1">
      <alignment horizontal="center"/>
    </xf>
    <xf numFmtId="37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 quotePrefix="1">
      <alignment horizontal="right" vertical="top" wrapText="1"/>
    </xf>
    <xf numFmtId="0" fontId="1" fillId="0" borderId="0" xfId="0" applyFont="1" applyFill="1" applyAlignment="1">
      <alignment vertical="top"/>
    </xf>
    <xf numFmtId="0" fontId="1" fillId="0" borderId="18" xfId="0" applyFont="1" applyFill="1" applyBorder="1" applyAlignment="1">
      <alignment horizontal="left" vertical="top" wrapText="1"/>
    </xf>
    <xf numFmtId="37" fontId="1" fillId="0" borderId="21" xfId="0" applyNumberFormat="1" applyFont="1" applyFill="1" applyBorder="1" applyAlignment="1">
      <alignment horizontal="center"/>
    </xf>
    <xf numFmtId="37" fontId="1" fillId="0" borderId="16" xfId="0" applyNumberFormat="1" applyFont="1" applyFill="1" applyBorder="1" applyAlignment="1">
      <alignment/>
    </xf>
    <xf numFmtId="37" fontId="1" fillId="0" borderId="21" xfId="0" applyNumberFormat="1" applyFont="1" applyFill="1" applyBorder="1" applyAlignment="1">
      <alignment/>
    </xf>
    <xf numFmtId="195" fontId="1" fillId="0" borderId="14" xfId="0" applyNumberFormat="1" applyFont="1" applyFill="1" applyBorder="1" applyAlignment="1">
      <alignment horizontal="right" vertical="top" wrapText="1"/>
    </xf>
    <xf numFmtId="195" fontId="1" fillId="0" borderId="18" xfId="0" applyNumberFormat="1" applyFont="1" applyFill="1" applyBorder="1" applyAlignment="1">
      <alignment vertical="top" wrapText="1"/>
    </xf>
    <xf numFmtId="195" fontId="2" fillId="0" borderId="0" xfId="0" applyNumberFormat="1" applyFont="1" applyFill="1" applyAlignment="1">
      <alignment horizontal="center" vertical="top" wrapText="1"/>
    </xf>
    <xf numFmtId="195" fontId="2" fillId="0" borderId="20" xfId="0" applyNumberFormat="1" applyFont="1" applyFill="1" applyBorder="1" applyAlignment="1">
      <alignment horizontal="center" vertical="top" wrapText="1"/>
    </xf>
    <xf numFmtId="195" fontId="1" fillId="0" borderId="0" xfId="0" applyNumberFormat="1" applyFont="1" applyFill="1" applyAlignment="1">
      <alignment vertical="top" wrapText="1"/>
    </xf>
    <xf numFmtId="195" fontId="1" fillId="0" borderId="15" xfId="0" applyNumberFormat="1" applyFont="1" applyFill="1" applyBorder="1" applyAlignment="1">
      <alignment horizontal="right" vertical="top" wrapText="1"/>
    </xf>
    <xf numFmtId="195" fontId="1" fillId="0" borderId="17" xfId="0" applyNumberFormat="1" applyFont="1" applyFill="1" applyBorder="1" applyAlignment="1">
      <alignment vertical="top" wrapText="1"/>
    </xf>
    <xf numFmtId="195" fontId="2" fillId="0" borderId="16" xfId="0" applyNumberFormat="1" applyFont="1" applyFill="1" applyBorder="1" applyAlignment="1">
      <alignment horizontal="center" vertical="top" wrapText="1"/>
    </xf>
    <xf numFmtId="195" fontId="2" fillId="0" borderId="21" xfId="0" applyNumberFormat="1" applyFont="1" applyFill="1" applyBorder="1" applyAlignment="1">
      <alignment horizontal="center" vertical="top" wrapText="1"/>
    </xf>
    <xf numFmtId="195" fontId="4" fillId="0" borderId="0" xfId="0" applyNumberFormat="1" applyFont="1" applyFill="1" applyAlignment="1" quotePrefix="1">
      <alignment horizontal="center" vertical="top" wrapText="1"/>
    </xf>
    <xf numFmtId="195" fontId="4" fillId="0" borderId="20" xfId="0" applyNumberFormat="1" applyFont="1" applyFill="1" applyBorder="1" applyAlignment="1" quotePrefix="1">
      <alignment horizontal="center" vertical="top" wrapText="1"/>
    </xf>
    <xf numFmtId="195" fontId="1" fillId="0" borderId="16" xfId="0" applyNumberFormat="1" applyFont="1" applyFill="1" applyBorder="1" applyAlignment="1">
      <alignment horizontal="center" vertical="top" wrapText="1"/>
    </xf>
    <xf numFmtId="195" fontId="1" fillId="0" borderId="21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195" fontId="16" fillId="0" borderId="0" xfId="0" applyNumberFormat="1" applyFont="1" applyBorder="1" applyAlignment="1" quotePrefix="1">
      <alignment horizontal="center" vertical="top" wrapText="1"/>
    </xf>
    <xf numFmtId="37" fontId="15" fillId="0" borderId="0" xfId="0" applyNumberFormat="1" applyFont="1" applyAlignment="1">
      <alignment/>
    </xf>
    <xf numFmtId="37" fontId="15" fillId="0" borderId="0" xfId="0" applyNumberFormat="1" applyFont="1" applyBorder="1" applyAlignment="1">
      <alignment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7" fontId="15" fillId="0" borderId="0" xfId="0" applyNumberFormat="1" applyFont="1" applyBorder="1" applyAlignment="1">
      <alignment vertical="center"/>
    </xf>
    <xf numFmtId="39" fontId="15" fillId="0" borderId="0" xfId="0" applyNumberFormat="1" applyFont="1" applyBorder="1" applyAlignment="1">
      <alignment/>
    </xf>
    <xf numFmtId="189" fontId="15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justify"/>
    </xf>
    <xf numFmtId="0" fontId="17" fillId="0" borderId="0" xfId="0" applyFont="1" applyAlignment="1">
      <alignment/>
    </xf>
    <xf numFmtId="0" fontId="16" fillId="0" borderId="16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4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195" fontId="17" fillId="0" borderId="14" xfId="0" applyNumberFormat="1" applyFont="1" applyBorder="1" applyAlignment="1">
      <alignment horizontal="center" vertical="top" wrapText="1"/>
    </xf>
    <xf numFmtId="195" fontId="17" fillId="0" borderId="0" xfId="0" applyNumberFormat="1" applyFont="1" applyBorder="1" applyAlignment="1">
      <alignment horizontal="center" vertical="top" wrapText="1"/>
    </xf>
    <xf numFmtId="195" fontId="17" fillId="0" borderId="0" xfId="0" applyNumberFormat="1" applyFont="1" applyAlignment="1">
      <alignment horizontal="center" vertical="top" wrapText="1"/>
    </xf>
    <xf numFmtId="0" fontId="18" fillId="0" borderId="15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201" fontId="3" fillId="0" borderId="0" xfId="42" applyNumberFormat="1" applyFont="1" applyAlignment="1" quotePrefix="1">
      <alignment horizontal="center"/>
    </xf>
    <xf numFmtId="201" fontId="3" fillId="0" borderId="0" xfId="0" applyNumberFormat="1" applyFont="1" applyAlignment="1">
      <alignment horizontal="center"/>
    </xf>
    <xf numFmtId="201" fontId="3" fillId="0" borderId="0" xfId="42" applyNumberFormat="1" applyFont="1" applyAlignment="1">
      <alignment/>
    </xf>
    <xf numFmtId="201" fontId="3" fillId="0" borderId="0" xfId="42" applyNumberFormat="1" applyFont="1" applyAlignment="1">
      <alignment/>
    </xf>
    <xf numFmtId="201" fontId="3" fillId="0" borderId="0" xfId="42" applyNumberFormat="1" applyFont="1" applyAlignment="1">
      <alignment horizontal="center"/>
    </xf>
    <xf numFmtId="201" fontId="3" fillId="0" borderId="0" xfId="42" applyNumberFormat="1" applyFont="1" applyBorder="1" applyAlignment="1" quotePrefix="1">
      <alignment horizontal="center"/>
    </xf>
    <xf numFmtId="201" fontId="3" fillId="0" borderId="0" xfId="42" applyNumberFormat="1" applyFont="1" applyBorder="1" applyAlignment="1">
      <alignment horizontal="center"/>
    </xf>
    <xf numFmtId="201" fontId="3" fillId="0" borderId="16" xfId="42" applyNumberFormat="1" applyFont="1" applyBorder="1" applyAlignment="1">
      <alignment/>
    </xf>
    <xf numFmtId="201" fontId="3" fillId="0" borderId="16" xfId="0" applyNumberFormat="1" applyFont="1" applyBorder="1" applyAlignment="1">
      <alignment horizontal="center"/>
    </xf>
    <xf numFmtId="201" fontId="3" fillId="0" borderId="16" xfId="42" applyNumberFormat="1" applyFont="1" applyBorder="1" applyAlignment="1" quotePrefix="1">
      <alignment horizontal="center"/>
    </xf>
    <xf numFmtId="201" fontId="3" fillId="0" borderId="0" xfId="0" applyNumberFormat="1" applyFont="1" applyBorder="1" applyAlignment="1">
      <alignment horizontal="center"/>
    </xf>
    <xf numFmtId="201" fontId="3" fillId="0" borderId="0" xfId="0" applyNumberFormat="1" applyFont="1" applyAlignment="1">
      <alignment/>
    </xf>
    <xf numFmtId="201" fontId="3" fillId="0" borderId="22" xfId="0" applyNumberFormat="1" applyFont="1" applyBorder="1" applyAlignment="1">
      <alignment horizontal="center"/>
    </xf>
    <xf numFmtId="201" fontId="3" fillId="0" borderId="22" xfId="42" applyNumberFormat="1" applyFont="1" applyBorder="1" applyAlignment="1" quotePrefix="1">
      <alignment horizontal="center"/>
    </xf>
    <xf numFmtId="201" fontId="3" fillId="0" borderId="10" xfId="42" applyNumberFormat="1" applyFont="1" applyBorder="1" applyAlignment="1">
      <alignment horizontal="center"/>
    </xf>
    <xf numFmtId="201" fontId="3" fillId="0" borderId="23" xfId="0" applyNumberFormat="1" applyFont="1" applyBorder="1" applyAlignment="1">
      <alignment horizontal="center"/>
    </xf>
    <xf numFmtId="201" fontId="3" fillId="0" borderId="0" xfId="0" applyNumberFormat="1" applyFont="1" applyFill="1" applyAlignment="1">
      <alignment horizontal="center"/>
    </xf>
    <xf numFmtId="201" fontId="3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0" fontId="22" fillId="0" borderId="0" xfId="0" applyFont="1" applyAlignment="1">
      <alignment/>
    </xf>
    <xf numFmtId="0" fontId="19" fillId="0" borderId="0" xfId="0" applyFont="1" applyAlignment="1">
      <alignment vertical="center"/>
    </xf>
    <xf numFmtId="199" fontId="15" fillId="0" borderId="0" xfId="0" applyNumberFormat="1" applyFont="1" applyAlignment="1">
      <alignment/>
    </xf>
    <xf numFmtId="37" fontId="16" fillId="0" borderId="0" xfId="0" applyNumberFormat="1" applyFont="1" applyBorder="1" applyAlignment="1">
      <alignment/>
    </xf>
    <xf numFmtId="37" fontId="16" fillId="0" borderId="0" xfId="0" applyNumberFormat="1" applyFont="1" applyBorder="1" applyAlignment="1">
      <alignment vertical="center"/>
    </xf>
    <xf numFmtId="188" fontId="2" fillId="0" borderId="12" xfId="42" applyNumberFormat="1" applyFont="1" applyBorder="1" applyAlignment="1">
      <alignment/>
    </xf>
    <xf numFmtId="188" fontId="2" fillId="0" borderId="0" xfId="42" applyNumberFormat="1" applyFont="1" applyAlignment="1">
      <alignment/>
    </xf>
    <xf numFmtId="188" fontId="2" fillId="0" borderId="0" xfId="42" applyNumberFormat="1" applyFont="1" applyBorder="1" applyAlignment="1">
      <alignment/>
    </xf>
    <xf numFmtId="0" fontId="23" fillId="0" borderId="0" xfId="0" applyFont="1" applyAlignment="1">
      <alignment/>
    </xf>
    <xf numFmtId="188" fontId="2" fillId="0" borderId="10" xfId="42" applyNumberFormat="1" applyFont="1" applyBorder="1" applyAlignment="1">
      <alignment/>
    </xf>
    <xf numFmtId="3" fontId="3" fillId="0" borderId="0" xfId="0" applyNumberFormat="1" applyFont="1" applyAlignment="1">
      <alignment/>
    </xf>
    <xf numFmtId="201" fontId="3" fillId="0" borderId="16" xfId="42" applyNumberFormat="1" applyFont="1" applyFill="1" applyBorder="1" applyAlignment="1" quotePrefix="1">
      <alignment horizontal="center"/>
    </xf>
    <xf numFmtId="37" fontId="59" fillId="0" borderId="0" xfId="0" applyNumberFormat="1" applyFont="1" applyBorder="1" applyAlignment="1">
      <alignment vertic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center" vertical="top" wrapText="1"/>
    </xf>
    <xf numFmtId="195" fontId="16" fillId="0" borderId="0" xfId="0" applyNumberFormat="1" applyFont="1" applyFill="1" applyAlignment="1" quotePrefix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37" fontId="15" fillId="0" borderId="0" xfId="0" applyNumberFormat="1" applyFont="1" applyFill="1" applyAlignment="1">
      <alignment/>
    </xf>
    <xf numFmtId="37" fontId="16" fillId="0" borderId="22" xfId="0" applyNumberFormat="1" applyFont="1" applyFill="1" applyBorder="1" applyAlignment="1">
      <alignment/>
    </xf>
    <xf numFmtId="37" fontId="15" fillId="0" borderId="0" xfId="0" applyNumberFormat="1" applyFont="1" applyFill="1" applyBorder="1" applyAlignment="1">
      <alignment/>
    </xf>
    <xf numFmtId="37" fontId="15" fillId="0" borderId="16" xfId="0" applyNumberFormat="1" applyFont="1" applyFill="1" applyBorder="1" applyAlignment="1">
      <alignment/>
    </xf>
    <xf numFmtId="37" fontId="16" fillId="0" borderId="16" xfId="0" applyNumberFormat="1" applyFont="1" applyFill="1" applyBorder="1" applyAlignment="1">
      <alignment vertical="center"/>
    </xf>
    <xf numFmtId="37" fontId="16" fillId="0" borderId="10" xfId="0" applyNumberFormat="1" applyFont="1" applyFill="1" applyBorder="1" applyAlignment="1">
      <alignment/>
    </xf>
    <xf numFmtId="37" fontId="15" fillId="0" borderId="0" xfId="0" applyNumberFormat="1" applyFont="1" applyFill="1" applyBorder="1" applyAlignment="1">
      <alignment vertical="center"/>
    </xf>
    <xf numFmtId="37" fontId="16" fillId="0" borderId="22" xfId="0" applyNumberFormat="1" applyFont="1" applyFill="1" applyBorder="1" applyAlignment="1">
      <alignment vertical="center"/>
    </xf>
    <xf numFmtId="199" fontId="15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9" fillId="0" borderId="19" xfId="0" applyFont="1" applyFill="1" applyBorder="1" applyAlignment="1">
      <alignment horizontal="center" vertical="top" wrapText="1"/>
    </xf>
    <xf numFmtId="195" fontId="16" fillId="0" borderId="20" xfId="0" applyNumberFormat="1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/>
    </xf>
    <xf numFmtId="201" fontId="15" fillId="0" borderId="20" xfId="0" applyNumberFormat="1" applyFont="1" applyFill="1" applyBorder="1" applyAlignment="1">
      <alignment horizontal="right"/>
    </xf>
    <xf numFmtId="201" fontId="20" fillId="0" borderId="21" xfId="0" applyNumberFormat="1" applyFont="1" applyFill="1" applyBorder="1" applyAlignment="1">
      <alignment/>
    </xf>
    <xf numFmtId="201" fontId="15" fillId="0" borderId="19" xfId="0" applyNumberFormat="1" applyFont="1" applyFill="1" applyBorder="1" applyAlignment="1">
      <alignment/>
    </xf>
    <xf numFmtId="201" fontId="15" fillId="0" borderId="21" xfId="0" applyNumberFormat="1" applyFont="1" applyFill="1" applyBorder="1" applyAlignment="1">
      <alignment/>
    </xf>
    <xf numFmtId="201" fontId="15" fillId="0" borderId="20" xfId="0" applyNumberFormat="1" applyFont="1" applyFill="1" applyBorder="1" applyAlignment="1">
      <alignment/>
    </xf>
    <xf numFmtId="201" fontId="15" fillId="0" borderId="24" xfId="0" applyNumberFormat="1" applyFont="1" applyFill="1" applyBorder="1" applyAlignment="1">
      <alignment/>
    </xf>
    <xf numFmtId="198" fontId="21" fillId="0" borderId="20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1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16" xfId="0" applyFont="1" applyFill="1" applyBorder="1" applyAlignment="1">
      <alignment/>
    </xf>
    <xf numFmtId="0" fontId="19" fillId="0" borderId="11" xfId="0" applyFont="1" applyFill="1" applyBorder="1" applyAlignment="1">
      <alignment horizontal="center" vertical="top" wrapText="1"/>
    </xf>
    <xf numFmtId="195" fontId="16" fillId="0" borderId="14" xfId="0" applyNumberFormat="1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/>
    </xf>
    <xf numFmtId="201" fontId="15" fillId="0" borderId="14" xfId="0" applyNumberFormat="1" applyFont="1" applyFill="1" applyBorder="1" applyAlignment="1">
      <alignment horizontal="right"/>
    </xf>
    <xf numFmtId="201" fontId="20" fillId="0" borderId="15" xfId="0" applyNumberFormat="1" applyFont="1" applyFill="1" applyBorder="1" applyAlignment="1">
      <alignment/>
    </xf>
    <xf numFmtId="201" fontId="15" fillId="0" borderId="11" xfId="0" applyNumberFormat="1" applyFont="1" applyFill="1" applyBorder="1" applyAlignment="1">
      <alignment/>
    </xf>
    <xf numFmtId="201" fontId="15" fillId="0" borderId="15" xfId="0" applyNumberFormat="1" applyFont="1" applyFill="1" applyBorder="1" applyAlignment="1">
      <alignment/>
    </xf>
    <xf numFmtId="201" fontId="15" fillId="0" borderId="14" xfId="0" applyNumberFormat="1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88" fontId="3" fillId="0" borderId="0" xfId="42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88" fontId="9" fillId="0" borderId="0" xfId="42" applyNumberFormat="1" applyFont="1" applyFill="1" applyAlignment="1">
      <alignment horizontal="center"/>
    </xf>
    <xf numFmtId="201" fontId="3" fillId="0" borderId="0" xfId="42" applyNumberFormat="1" applyFont="1" applyFill="1" applyAlignment="1" quotePrefix="1">
      <alignment horizontal="center"/>
    </xf>
    <xf numFmtId="201" fontId="3" fillId="0" borderId="0" xfId="42" applyNumberFormat="1" applyFont="1" applyFill="1" applyAlignment="1">
      <alignment/>
    </xf>
    <xf numFmtId="201" fontId="3" fillId="0" borderId="0" xfId="42" applyNumberFormat="1" applyFont="1" applyFill="1" applyBorder="1" applyAlignment="1" quotePrefix="1">
      <alignment horizontal="center"/>
    </xf>
    <xf numFmtId="201" fontId="3" fillId="0" borderId="16" xfId="42" applyNumberFormat="1" applyFont="1" applyFill="1" applyBorder="1" applyAlignment="1">
      <alignment horizontal="center"/>
    </xf>
    <xf numFmtId="201" fontId="3" fillId="0" borderId="0" xfId="42" applyNumberFormat="1" applyFont="1" applyFill="1" applyAlignment="1">
      <alignment horizontal="center"/>
    </xf>
    <xf numFmtId="201" fontId="3" fillId="0" borderId="0" xfId="42" applyNumberFormat="1" applyFont="1" applyFill="1" applyBorder="1" applyAlignment="1">
      <alignment horizontal="center"/>
    </xf>
    <xf numFmtId="201" fontId="3" fillId="0" borderId="0" xfId="0" applyNumberFormat="1" applyFont="1" applyFill="1" applyAlignment="1">
      <alignment/>
    </xf>
    <xf numFmtId="201" fontId="3" fillId="0" borderId="22" xfId="0" applyNumberFormat="1" applyFont="1" applyFill="1" applyBorder="1" applyAlignment="1">
      <alignment horizontal="center"/>
    </xf>
    <xf numFmtId="201" fontId="3" fillId="0" borderId="10" xfId="42" applyNumberFormat="1" applyFont="1" applyFill="1" applyBorder="1" applyAlignment="1">
      <alignment horizontal="center"/>
    </xf>
    <xf numFmtId="201" fontId="3" fillId="0" borderId="23" xfId="0" applyNumberFormat="1" applyFont="1" applyFill="1" applyBorder="1" applyAlignment="1">
      <alignment horizontal="center"/>
    </xf>
    <xf numFmtId="43" fontId="2" fillId="0" borderId="0" xfId="42" applyFont="1" applyFill="1" applyBorder="1" applyAlignment="1" quotePrefix="1">
      <alignment horizontal="center"/>
    </xf>
    <xf numFmtId="188" fontId="3" fillId="0" borderId="0" xfId="42" applyNumberFormat="1" applyFont="1" applyFill="1" applyBorder="1" applyAlignment="1">
      <alignment horizontal="right"/>
    </xf>
    <xf numFmtId="188" fontId="3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wrapText="1"/>
    </xf>
    <xf numFmtId="0" fontId="1" fillId="0" borderId="18" xfId="0" applyFont="1" applyFill="1" applyBorder="1" applyAlignment="1">
      <alignment wrapText="1"/>
    </xf>
    <xf numFmtId="37" fontId="15" fillId="0" borderId="0" xfId="0" applyNumberFormat="1" applyFont="1" applyAlignment="1">
      <alignment vertical="center"/>
    </xf>
    <xf numFmtId="37" fontId="20" fillId="0" borderId="0" xfId="0" applyNumberFormat="1" applyFont="1" applyAlignment="1">
      <alignment/>
    </xf>
    <xf numFmtId="188" fontId="1" fillId="0" borderId="20" xfId="42" applyNumberFormat="1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199" fontId="1" fillId="0" borderId="20" xfId="42" applyNumberFormat="1" applyFont="1" applyFill="1" applyBorder="1" applyAlignment="1">
      <alignment/>
    </xf>
    <xf numFmtId="0" fontId="15" fillId="0" borderId="0" xfId="0" applyFont="1" applyAlignment="1">
      <alignment/>
    </xf>
    <xf numFmtId="197" fontId="15" fillId="0" borderId="0" xfId="0" applyNumberFormat="1" applyFont="1" applyAlignment="1">
      <alignment/>
    </xf>
    <xf numFmtId="0" fontId="3" fillId="0" borderId="0" xfId="0" applyFont="1" applyAlignment="1" quotePrefix="1">
      <alignment vertical="center" wrapText="1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19" fillId="0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95" fontId="2" fillId="0" borderId="15" xfId="0" applyNumberFormat="1" applyFont="1" applyFill="1" applyBorder="1" applyAlignment="1">
      <alignment horizontal="center" vertical="top" wrapText="1"/>
    </xf>
    <xf numFmtId="195" fontId="2" fillId="0" borderId="17" xfId="0" applyNumberFormat="1" applyFont="1" applyFill="1" applyBorder="1" applyAlignment="1">
      <alignment horizontal="center" vertical="top" wrapText="1"/>
    </xf>
    <xf numFmtId="39" fontId="4" fillId="0" borderId="16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22">
      <selection activeCell="C46" sqref="C46"/>
    </sheetView>
  </sheetViews>
  <sheetFormatPr defaultColWidth="9.33203125" defaultRowHeight="11.25"/>
  <cols>
    <col min="1" max="1" width="5.83203125" style="86" customWidth="1"/>
    <col min="2" max="2" width="53.16015625" style="86" customWidth="1"/>
    <col min="3" max="3" width="26.83203125" style="150" customWidth="1"/>
    <col min="4" max="4" width="2" style="87" customWidth="1"/>
    <col min="5" max="5" width="26.16015625" style="150" customWidth="1"/>
    <col min="6" max="6" width="22.5" style="86" customWidth="1"/>
    <col min="7" max="16384" width="9.33203125" style="86" customWidth="1"/>
  </cols>
  <sheetData>
    <row r="1" spans="1:2" ht="15.75">
      <c r="A1" s="84" t="s">
        <v>0</v>
      </c>
      <c r="B1" s="85"/>
    </row>
    <row r="2" spans="1:2" ht="15.75">
      <c r="A2" s="84" t="s">
        <v>136</v>
      </c>
      <c r="B2" s="88"/>
    </row>
    <row r="3" spans="1:2" ht="14.25">
      <c r="A3" s="85"/>
      <c r="B3" s="85"/>
    </row>
    <row r="4" spans="1:2" ht="12.75">
      <c r="A4" s="88" t="s">
        <v>137</v>
      </c>
      <c r="B4" s="88"/>
    </row>
    <row r="6" spans="3:6" s="89" customFormat="1" ht="25.5">
      <c r="C6" s="151" t="s">
        <v>83</v>
      </c>
      <c r="D6" s="90"/>
      <c r="E6" s="151" t="s">
        <v>116</v>
      </c>
      <c r="F6" s="90"/>
    </row>
    <row r="7" spans="3:6" s="89" customFormat="1" ht="12.75">
      <c r="C7" s="152">
        <v>40602</v>
      </c>
      <c r="D7" s="91"/>
      <c r="E7" s="152">
        <v>40420</v>
      </c>
      <c r="F7" s="90"/>
    </row>
    <row r="8" spans="3:6" s="89" customFormat="1" ht="12.75">
      <c r="C8" s="151" t="s">
        <v>5</v>
      </c>
      <c r="D8" s="90"/>
      <c r="E8" s="151" t="s">
        <v>5</v>
      </c>
      <c r="F8" s="90"/>
    </row>
    <row r="9" spans="3:6" s="89" customFormat="1" ht="12.75">
      <c r="C9" s="153" t="s">
        <v>15</v>
      </c>
      <c r="D9" s="90"/>
      <c r="E9" s="153" t="s">
        <v>47</v>
      </c>
      <c r="F9" s="90"/>
    </row>
    <row r="10" ht="12.75">
      <c r="F10" s="87"/>
    </row>
    <row r="11" spans="1:6" ht="12.75">
      <c r="A11" s="88" t="s">
        <v>90</v>
      </c>
      <c r="F11" s="87"/>
    </row>
    <row r="12" spans="1:6" ht="12.75">
      <c r="A12" s="88" t="s">
        <v>91</v>
      </c>
      <c r="F12" s="87"/>
    </row>
    <row r="13" spans="1:6" ht="12.75">
      <c r="A13" s="86" t="s">
        <v>92</v>
      </c>
      <c r="C13" s="154">
        <v>2663</v>
      </c>
      <c r="D13" s="93"/>
      <c r="E13" s="211">
        <v>2947</v>
      </c>
      <c r="F13" s="93"/>
    </row>
    <row r="14" spans="1:6" ht="12.75">
      <c r="A14" s="86" t="s">
        <v>82</v>
      </c>
      <c r="C14" s="154">
        <v>348</v>
      </c>
      <c r="D14" s="93"/>
      <c r="E14" s="211">
        <v>402</v>
      </c>
      <c r="F14" s="93"/>
    </row>
    <row r="15" spans="3:6" s="88" customFormat="1" ht="15.75" customHeight="1">
      <c r="C15" s="155">
        <f>SUM(C13:C14)</f>
        <v>3011</v>
      </c>
      <c r="D15" s="140"/>
      <c r="E15" s="155">
        <f>SUM(E13:E14)</f>
        <v>3349</v>
      </c>
      <c r="F15" s="140"/>
    </row>
    <row r="16" spans="3:6" ht="12.75">
      <c r="C16" s="154"/>
      <c r="D16" s="93"/>
      <c r="E16" s="154"/>
      <c r="F16" s="93"/>
    </row>
    <row r="17" spans="1:6" ht="12.75">
      <c r="A17" s="137" t="s">
        <v>16</v>
      </c>
      <c r="C17" s="154"/>
      <c r="D17" s="93"/>
      <c r="E17" s="154"/>
      <c r="F17" s="93"/>
    </row>
    <row r="18" spans="2:8" ht="12.75">
      <c r="B18" s="86" t="s">
        <v>26</v>
      </c>
      <c r="C18" s="154">
        <v>582</v>
      </c>
      <c r="D18" s="93"/>
      <c r="E18" s="92">
        <v>618</v>
      </c>
      <c r="F18" s="93"/>
      <c r="G18" s="92"/>
      <c r="H18" s="92"/>
    </row>
    <row r="19" spans="1:8" ht="12.75">
      <c r="A19" s="86" t="s">
        <v>17</v>
      </c>
      <c r="B19" s="86" t="s">
        <v>49</v>
      </c>
      <c r="C19" s="154">
        <v>1526</v>
      </c>
      <c r="D19" s="93"/>
      <c r="E19" s="92">
        <v>1431</v>
      </c>
      <c r="F19" s="93"/>
      <c r="G19" s="92"/>
      <c r="H19" s="92"/>
    </row>
    <row r="20" spans="1:6" ht="12.75">
      <c r="A20" s="86" t="s">
        <v>18</v>
      </c>
      <c r="B20" s="86" t="s">
        <v>3</v>
      </c>
      <c r="C20" s="154">
        <v>1263</v>
      </c>
      <c r="D20" s="93"/>
      <c r="E20" s="154">
        <f>1220+92</f>
        <v>1312</v>
      </c>
      <c r="F20" s="93"/>
    </row>
    <row r="21" spans="1:8" ht="12.75">
      <c r="A21" s="86" t="s">
        <v>19</v>
      </c>
      <c r="B21" s="86" t="s">
        <v>50</v>
      </c>
      <c r="C21" s="156">
        <v>206</v>
      </c>
      <c r="D21" s="93"/>
      <c r="E21" s="93">
        <v>219</v>
      </c>
      <c r="F21" s="93"/>
      <c r="H21" s="92"/>
    </row>
    <row r="22" spans="3:6" ht="9.75" customHeight="1">
      <c r="C22" s="157"/>
      <c r="D22" s="93"/>
      <c r="E22" s="157"/>
      <c r="F22" s="93"/>
    </row>
    <row r="23" spans="2:6" s="136" customFormat="1" ht="15.75" customHeight="1">
      <c r="B23" s="138"/>
      <c r="C23" s="158">
        <f>SUM(C18:C22)</f>
        <v>3577</v>
      </c>
      <c r="D23" s="141"/>
      <c r="E23" s="158">
        <f>SUM(E18:E22)</f>
        <v>3580</v>
      </c>
      <c r="F23" s="149"/>
    </row>
    <row r="24" spans="3:6" ht="12.75">
      <c r="C24" s="154"/>
      <c r="D24" s="93"/>
      <c r="E24" s="154"/>
      <c r="F24" s="93"/>
    </row>
    <row r="25" spans="1:6" s="88" customFormat="1" ht="19.5" customHeight="1" thickBot="1">
      <c r="A25" s="88" t="s">
        <v>86</v>
      </c>
      <c r="C25" s="159">
        <f>C15+C23</f>
        <v>6588</v>
      </c>
      <c r="D25" s="140"/>
      <c r="E25" s="159">
        <f>E23+E15</f>
        <v>6929</v>
      </c>
      <c r="F25" s="140"/>
    </row>
    <row r="26" spans="3:6" s="94" customFormat="1" ht="19.5" customHeight="1" thickTop="1">
      <c r="C26" s="160"/>
      <c r="D26" s="96"/>
      <c r="E26" s="160"/>
      <c r="F26" s="96"/>
    </row>
    <row r="27" spans="1:6" s="94" customFormat="1" ht="17.25" customHeight="1">
      <c r="A27" s="136" t="s">
        <v>87</v>
      </c>
      <c r="C27" s="160"/>
      <c r="D27" s="96"/>
      <c r="E27" s="160"/>
      <c r="F27" s="96"/>
    </row>
    <row r="28" spans="1:6" ht="12.75">
      <c r="A28" s="88" t="s">
        <v>88</v>
      </c>
      <c r="C28" s="154"/>
      <c r="D28" s="93"/>
      <c r="E28" s="154"/>
      <c r="F28" s="93"/>
    </row>
    <row r="29" spans="1:6" ht="12.75">
      <c r="A29" s="86" t="s">
        <v>33</v>
      </c>
      <c r="C29" s="154">
        <v>10000</v>
      </c>
      <c r="D29" s="93"/>
      <c r="E29" s="211">
        <v>10000</v>
      </c>
      <c r="F29" s="93"/>
    </row>
    <row r="30" spans="1:6" ht="12.75">
      <c r="A30" s="86" t="s">
        <v>34</v>
      </c>
      <c r="C30" s="154">
        <v>2032</v>
      </c>
      <c r="D30" s="93"/>
      <c r="E30" s="211">
        <v>2032</v>
      </c>
      <c r="F30" s="93"/>
    </row>
    <row r="31" spans="1:6" ht="12.75">
      <c r="A31" s="86" t="s">
        <v>97</v>
      </c>
      <c r="B31" s="87"/>
      <c r="C31" s="156">
        <v>-5814</v>
      </c>
      <c r="D31" s="93"/>
      <c r="E31" s="93">
        <f>-5481-204</f>
        <v>-5685</v>
      </c>
      <c r="F31" s="93"/>
    </row>
    <row r="32" spans="3:6" ht="9.75" customHeight="1">
      <c r="C32" s="157"/>
      <c r="D32" s="93"/>
      <c r="E32" s="157"/>
      <c r="F32" s="93"/>
    </row>
    <row r="33" spans="3:6" s="94" customFormat="1" ht="12" customHeight="1">
      <c r="C33" s="160">
        <f>SUM(C29:C31)</f>
        <v>6218</v>
      </c>
      <c r="D33" s="96"/>
      <c r="E33" s="160">
        <f>SUM(E29:E31)</f>
        <v>6347</v>
      </c>
      <c r="F33" s="96"/>
    </row>
    <row r="34" spans="1:6" ht="12.75">
      <c r="A34" s="86" t="s">
        <v>13</v>
      </c>
      <c r="C34" s="154">
        <v>0</v>
      </c>
      <c r="D34" s="93"/>
      <c r="E34" s="154">
        <v>0</v>
      </c>
      <c r="F34" s="93"/>
    </row>
    <row r="35" spans="3:6" ht="9.75" customHeight="1">
      <c r="C35" s="154"/>
      <c r="D35" s="93"/>
      <c r="E35" s="154"/>
      <c r="F35" s="93"/>
    </row>
    <row r="36" spans="1:6" s="136" customFormat="1" ht="15.75" customHeight="1">
      <c r="A36" s="136" t="s">
        <v>89</v>
      </c>
      <c r="C36" s="161">
        <f>C33+C34</f>
        <v>6218</v>
      </c>
      <c r="D36" s="141"/>
      <c r="E36" s="161">
        <f>E33+E34</f>
        <v>6347</v>
      </c>
      <c r="F36" s="141"/>
    </row>
    <row r="37" spans="1:6" s="94" customFormat="1" ht="19.5" customHeight="1">
      <c r="A37" s="136"/>
      <c r="C37" s="160"/>
      <c r="D37" s="96"/>
      <c r="E37" s="160"/>
      <c r="F37" s="96"/>
    </row>
    <row r="38" spans="1:6" s="94" customFormat="1" ht="19.5" customHeight="1">
      <c r="A38" s="136" t="s">
        <v>100</v>
      </c>
      <c r="C38" s="160"/>
      <c r="D38" s="96"/>
      <c r="E38" s="160"/>
      <c r="F38" s="96"/>
    </row>
    <row r="39" spans="1:6" s="94" customFormat="1" ht="15.75" customHeight="1">
      <c r="A39" s="94" t="s">
        <v>101</v>
      </c>
      <c r="C39" s="161">
        <v>0</v>
      </c>
      <c r="D39" s="141"/>
      <c r="E39" s="161">
        <v>4</v>
      </c>
      <c r="F39" s="96"/>
    </row>
    <row r="40" spans="1:6" s="94" customFormat="1" ht="19.5" customHeight="1">
      <c r="A40" s="136"/>
      <c r="C40" s="160"/>
      <c r="D40" s="96"/>
      <c r="E40" s="160"/>
      <c r="F40" s="96"/>
    </row>
    <row r="41" spans="1:6" ht="12.75">
      <c r="A41" s="88" t="s">
        <v>20</v>
      </c>
      <c r="C41" s="154"/>
      <c r="D41" s="93"/>
      <c r="E41" s="154"/>
      <c r="F41" s="93"/>
    </row>
    <row r="42" spans="1:6" ht="12.75">
      <c r="A42" s="86" t="s">
        <v>21</v>
      </c>
      <c r="B42" s="86" t="s">
        <v>51</v>
      </c>
      <c r="C42" s="154">
        <v>16</v>
      </c>
      <c r="D42" s="93"/>
      <c r="E42" s="92">
        <v>171</v>
      </c>
      <c r="F42" s="93"/>
    </row>
    <row r="43" spans="2:6" ht="12.75">
      <c r="B43" s="86" t="s">
        <v>52</v>
      </c>
      <c r="C43" s="154">
        <v>2</v>
      </c>
      <c r="D43" s="93"/>
      <c r="E43" s="92">
        <v>11</v>
      </c>
      <c r="F43" s="93"/>
    </row>
    <row r="44" spans="1:6" ht="12.75">
      <c r="A44" s="86" t="s">
        <v>48</v>
      </c>
      <c r="B44" s="86" t="s">
        <v>53</v>
      </c>
      <c r="C44" s="156">
        <v>339</v>
      </c>
      <c r="D44" s="93"/>
      <c r="E44" s="93">
        <v>379</v>
      </c>
      <c r="F44" s="93"/>
    </row>
    <row r="45" spans="2:6" ht="12.75">
      <c r="B45" s="86" t="s">
        <v>102</v>
      </c>
      <c r="C45" s="156">
        <v>13</v>
      </c>
      <c r="D45" s="93"/>
      <c r="E45" s="93">
        <v>17</v>
      </c>
      <c r="F45" s="93"/>
    </row>
    <row r="46" spans="3:6" ht="9.75" customHeight="1">
      <c r="C46" s="157"/>
      <c r="D46" s="93"/>
      <c r="E46" s="157"/>
      <c r="F46" s="93"/>
    </row>
    <row r="47" spans="1:8" s="94" customFormat="1" ht="15.75" customHeight="1">
      <c r="A47" s="138" t="s">
        <v>93</v>
      </c>
      <c r="B47" s="95"/>
      <c r="C47" s="158">
        <f>SUM(C42:C46)</f>
        <v>370</v>
      </c>
      <c r="D47" s="141"/>
      <c r="E47" s="158">
        <f>SUM(E42:E45)</f>
        <v>578</v>
      </c>
      <c r="F47" s="96"/>
      <c r="H47" s="210"/>
    </row>
    <row r="48" spans="3:6" ht="12.75">
      <c r="C48" s="154"/>
      <c r="D48" s="93"/>
      <c r="E48" s="154"/>
      <c r="F48" s="93"/>
    </row>
    <row r="49" spans="1:6" ht="19.5" customHeight="1" thickBot="1">
      <c r="A49" s="138" t="s">
        <v>94</v>
      </c>
      <c r="C49" s="159">
        <f>C36+C47+C39</f>
        <v>6588</v>
      </c>
      <c r="D49" s="140"/>
      <c r="E49" s="159">
        <f>E36+E47+E39</f>
        <v>6929</v>
      </c>
      <c r="F49" s="93"/>
    </row>
    <row r="50" spans="1:6" ht="13.5" thickTop="1">
      <c r="A50" s="138"/>
      <c r="C50" s="154"/>
      <c r="D50" s="93"/>
      <c r="E50" s="154"/>
      <c r="F50" s="93"/>
    </row>
    <row r="51" spans="1:6" ht="12.75">
      <c r="A51" s="86" t="s">
        <v>95</v>
      </c>
      <c r="C51" s="154">
        <v>100000</v>
      </c>
      <c r="D51" s="97"/>
      <c r="E51" s="154">
        <v>100000</v>
      </c>
      <c r="F51" s="97"/>
    </row>
    <row r="52" spans="1:6" ht="12.75">
      <c r="A52" s="86" t="s">
        <v>96</v>
      </c>
      <c r="C52" s="162">
        <f>C36/C51</f>
        <v>0.06218</v>
      </c>
      <c r="D52" s="139"/>
      <c r="E52" s="162">
        <f>E36/E51</f>
        <v>0.06347</v>
      </c>
      <c r="F52" s="98"/>
    </row>
    <row r="53" ht="12.75">
      <c r="A53" s="86" t="s">
        <v>98</v>
      </c>
    </row>
    <row r="55" spans="1:7" ht="12.75">
      <c r="A55" s="99"/>
      <c r="B55" s="99"/>
      <c r="C55" s="163"/>
      <c r="D55" s="99"/>
      <c r="E55" s="163"/>
      <c r="F55" s="99"/>
      <c r="G55" s="100"/>
    </row>
    <row r="56" ht="12.75">
      <c r="A56" s="86" t="s">
        <v>131</v>
      </c>
    </row>
    <row r="57" spans="1:2" ht="12.75">
      <c r="A57" s="216" t="s">
        <v>130</v>
      </c>
      <c r="B57" s="215"/>
    </row>
    <row r="60" ht="12.75">
      <c r="B60" s="150"/>
    </row>
  </sheetData>
  <sheetProtection/>
  <printOptions horizontalCentered="1"/>
  <pageMargins left="0.75" right="0.25" top="0.5" bottom="0.5" header="0.25" footer="0.25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7">
      <selection activeCell="C14" sqref="C14"/>
    </sheetView>
  </sheetViews>
  <sheetFormatPr defaultColWidth="9.33203125" defaultRowHeight="11.25"/>
  <cols>
    <col min="1" max="1" width="3.83203125" style="101" customWidth="1"/>
    <col min="2" max="2" width="46.33203125" style="101" customWidth="1"/>
    <col min="3" max="6" width="20.83203125" style="177" customWidth="1"/>
    <col min="7" max="16384" width="9.33203125" style="101" customWidth="1"/>
  </cols>
  <sheetData>
    <row r="1" spans="1:2" ht="15.75">
      <c r="A1" s="84" t="s">
        <v>0</v>
      </c>
      <c r="B1" s="85"/>
    </row>
    <row r="2" spans="1:2" ht="15.75">
      <c r="A2" s="84" t="str">
        <f>'Balance Sheet'!A2</f>
        <v>QUARTERLY REPORT - SECOND QUARTER</v>
      </c>
      <c r="B2" s="88"/>
    </row>
    <row r="3" spans="1:2" ht="14.25">
      <c r="A3" s="85"/>
      <c r="B3" s="85"/>
    </row>
    <row r="4" spans="1:2" ht="12.75">
      <c r="A4" s="88" t="s">
        <v>118</v>
      </c>
      <c r="B4" s="88"/>
    </row>
    <row r="5" spans="1:6" ht="12.75">
      <c r="A5" s="102" t="s">
        <v>138</v>
      </c>
      <c r="B5" s="102"/>
      <c r="C5" s="178"/>
      <c r="D5" s="178"/>
      <c r="E5" s="178"/>
      <c r="F5" s="178"/>
    </row>
    <row r="6" spans="1:6" ht="12">
      <c r="A6" s="103"/>
      <c r="B6" s="104"/>
      <c r="C6" s="222" t="s">
        <v>6</v>
      </c>
      <c r="D6" s="223"/>
      <c r="E6" s="222" t="s">
        <v>7</v>
      </c>
      <c r="F6" s="223"/>
    </row>
    <row r="7" spans="1:6" s="107" customFormat="1" ht="36">
      <c r="A7" s="105"/>
      <c r="B7" s="106"/>
      <c r="C7" s="179" t="s">
        <v>43</v>
      </c>
      <c r="D7" s="164" t="s">
        <v>44</v>
      </c>
      <c r="E7" s="179" t="s">
        <v>45</v>
      </c>
      <c r="F7" s="164" t="s">
        <v>46</v>
      </c>
    </row>
    <row r="8" spans="1:6" s="110" customFormat="1" ht="12.75">
      <c r="A8" s="108"/>
      <c r="B8" s="109"/>
      <c r="C8" s="180">
        <v>40602</v>
      </c>
      <c r="D8" s="165">
        <v>40237</v>
      </c>
      <c r="E8" s="180">
        <v>40602</v>
      </c>
      <c r="F8" s="165">
        <v>40237</v>
      </c>
    </row>
    <row r="9" spans="1:6" s="113" customFormat="1" ht="12.75">
      <c r="A9" s="111"/>
      <c r="B9" s="112"/>
      <c r="C9" s="181" t="s">
        <v>5</v>
      </c>
      <c r="D9" s="166" t="s">
        <v>5</v>
      </c>
      <c r="E9" s="181" t="s">
        <v>5</v>
      </c>
      <c r="F9" s="166" t="s">
        <v>5</v>
      </c>
    </row>
    <row r="10" spans="1:6" ht="12.75">
      <c r="A10" s="114"/>
      <c r="B10" s="87"/>
      <c r="C10" s="182"/>
      <c r="D10" s="167"/>
      <c r="E10" s="182"/>
      <c r="F10" s="167"/>
    </row>
    <row r="11" spans="1:6" ht="12.75">
      <c r="A11" s="114"/>
      <c r="B11" s="87" t="s">
        <v>1</v>
      </c>
      <c r="C11" s="183">
        <v>857</v>
      </c>
      <c r="D11" s="168">
        <v>1380</v>
      </c>
      <c r="E11" s="183">
        <v>1708</v>
      </c>
      <c r="F11" s="168">
        <v>2195</v>
      </c>
    </row>
    <row r="12" spans="1:6" ht="12.75">
      <c r="A12" s="114"/>
      <c r="B12" s="87" t="s">
        <v>8</v>
      </c>
      <c r="C12" s="184">
        <v>-98</v>
      </c>
      <c r="D12" s="169">
        <v>-271</v>
      </c>
      <c r="E12" s="184">
        <v>-343</v>
      </c>
      <c r="F12" s="169">
        <v>-510</v>
      </c>
    </row>
    <row r="13" spans="1:6" ht="12.75">
      <c r="A13" s="114"/>
      <c r="B13" s="87" t="s">
        <v>9</v>
      </c>
      <c r="C13" s="185">
        <f>SUM(C11:C12)</f>
        <v>759</v>
      </c>
      <c r="D13" s="170">
        <f>SUM(D11:D12)</f>
        <v>1109</v>
      </c>
      <c r="E13" s="185">
        <f>SUM(E11:E12)</f>
        <v>1365</v>
      </c>
      <c r="F13" s="170">
        <f>F11+F12</f>
        <v>1685</v>
      </c>
    </row>
    <row r="14" spans="1:6" ht="12.75">
      <c r="A14" s="114"/>
      <c r="B14" s="87" t="s">
        <v>10</v>
      </c>
      <c r="C14" s="186">
        <v>-779</v>
      </c>
      <c r="D14" s="171">
        <v>-875</v>
      </c>
      <c r="E14" s="186">
        <v>-1510</v>
      </c>
      <c r="F14" s="171">
        <v>-1744</v>
      </c>
    </row>
    <row r="15" spans="1:6" ht="12.75">
      <c r="A15" s="114"/>
      <c r="B15" s="87" t="s">
        <v>111</v>
      </c>
      <c r="C15" s="172">
        <f>SUM(C13:C14)</f>
        <v>-20</v>
      </c>
      <c r="D15" s="172">
        <f>SUM(D13:D14)</f>
        <v>234</v>
      </c>
      <c r="E15" s="172">
        <f>SUM(E13:E14)</f>
        <v>-145</v>
      </c>
      <c r="F15" s="172">
        <f>SUM(F13:F14)</f>
        <v>-59</v>
      </c>
    </row>
    <row r="16" spans="1:6" ht="12.75">
      <c r="A16" s="114"/>
      <c r="B16" s="87" t="s">
        <v>11</v>
      </c>
      <c r="C16" s="187">
        <v>9</v>
      </c>
      <c r="D16" s="172">
        <v>7</v>
      </c>
      <c r="E16" s="187">
        <v>18</v>
      </c>
      <c r="F16" s="172">
        <v>16</v>
      </c>
    </row>
    <row r="17" spans="1:6" ht="12.75">
      <c r="A17" s="114"/>
      <c r="B17" s="87" t="s">
        <v>12</v>
      </c>
      <c r="C17" s="186">
        <v>-1</v>
      </c>
      <c r="D17" s="171">
        <v>-1</v>
      </c>
      <c r="E17" s="186">
        <v>-2</v>
      </c>
      <c r="F17" s="171">
        <v>-2</v>
      </c>
    </row>
    <row r="18" spans="1:6" ht="12.75">
      <c r="A18" s="114"/>
      <c r="B18" s="87" t="s">
        <v>110</v>
      </c>
      <c r="C18" s="172">
        <f>SUM(C15:C17)</f>
        <v>-12</v>
      </c>
      <c r="D18" s="172">
        <f>SUM(D15:D17)</f>
        <v>240</v>
      </c>
      <c r="E18" s="172">
        <f>SUM(E15:E17)</f>
        <v>-129</v>
      </c>
      <c r="F18" s="172">
        <f>SUM(F15:F17)</f>
        <v>-45</v>
      </c>
    </row>
    <row r="19" spans="1:6" ht="12.75">
      <c r="A19" s="114"/>
      <c r="B19" s="87" t="s">
        <v>4</v>
      </c>
      <c r="C19" s="186">
        <v>0</v>
      </c>
      <c r="D19" s="171">
        <v>0</v>
      </c>
      <c r="E19" s="186">
        <v>0</v>
      </c>
      <c r="F19" s="171">
        <v>0</v>
      </c>
    </row>
    <row r="20" spans="1:6" ht="12.75">
      <c r="A20" s="114"/>
      <c r="B20" s="87" t="s">
        <v>120</v>
      </c>
      <c r="C20" s="172">
        <f>C18+C19</f>
        <v>-12</v>
      </c>
      <c r="D20" s="172">
        <f>D18+D19</f>
        <v>240</v>
      </c>
      <c r="E20" s="172">
        <f>E18+E19</f>
        <v>-129</v>
      </c>
      <c r="F20" s="172">
        <f>F18+F19</f>
        <v>-45</v>
      </c>
    </row>
    <row r="21" spans="1:6" ht="12.75">
      <c r="A21" s="114"/>
      <c r="B21" s="87" t="s">
        <v>119</v>
      </c>
      <c r="C21" s="187">
        <v>0</v>
      </c>
      <c r="D21" s="172">
        <v>0</v>
      </c>
      <c r="E21" s="187">
        <v>0</v>
      </c>
      <c r="F21" s="172">
        <v>0</v>
      </c>
    </row>
    <row r="22" spans="1:6" ht="13.5" thickBot="1">
      <c r="A22" s="114"/>
      <c r="B22" s="87" t="s">
        <v>121</v>
      </c>
      <c r="C22" s="173">
        <f>C20+C21</f>
        <v>-12</v>
      </c>
      <c r="D22" s="173">
        <f>D20+D21</f>
        <v>240</v>
      </c>
      <c r="E22" s="173">
        <f>E20+E21</f>
        <v>-129</v>
      </c>
      <c r="F22" s="173">
        <f>F20+F21</f>
        <v>-45</v>
      </c>
    </row>
    <row r="23" spans="1:6" ht="13.5" thickTop="1">
      <c r="A23" s="114"/>
      <c r="B23" s="87"/>
      <c r="C23" s="182"/>
      <c r="D23" s="167"/>
      <c r="E23" s="182"/>
      <c r="F23" s="167"/>
    </row>
    <row r="24" spans="1:6" ht="12.75">
      <c r="A24" s="114"/>
      <c r="B24" s="87" t="s">
        <v>14</v>
      </c>
      <c r="C24" s="174">
        <f>+C22/100000*100</f>
        <v>-0.012</v>
      </c>
      <c r="D24" s="174">
        <f>+D22/100000*100</f>
        <v>0.24</v>
      </c>
      <c r="E24" s="174">
        <f>+E22/100000*100</f>
        <v>-0.129</v>
      </c>
      <c r="F24" s="174">
        <f>+F22/100000*100</f>
        <v>-0.045</v>
      </c>
    </row>
    <row r="25" spans="1:6" ht="12.75">
      <c r="A25" s="114"/>
      <c r="B25" s="87" t="s">
        <v>67</v>
      </c>
      <c r="C25" s="188" t="s">
        <v>2</v>
      </c>
      <c r="D25" s="175" t="s">
        <v>2</v>
      </c>
      <c r="E25" s="188" t="s">
        <v>2</v>
      </c>
      <c r="F25" s="175" t="s">
        <v>2</v>
      </c>
    </row>
    <row r="26" spans="1:6" ht="12.75">
      <c r="A26" s="115"/>
      <c r="B26" s="116"/>
      <c r="C26" s="189"/>
      <c r="D26" s="176"/>
      <c r="E26" s="189"/>
      <c r="F26" s="176"/>
    </row>
    <row r="27" spans="1:6" ht="12.75">
      <c r="A27" s="87"/>
      <c r="B27" s="87"/>
      <c r="C27" s="190"/>
      <c r="D27" s="190"/>
      <c r="E27" s="190"/>
      <c r="F27" s="190"/>
    </row>
    <row r="28" ht="12.75">
      <c r="A28" s="86" t="s">
        <v>128</v>
      </c>
    </row>
    <row r="29" ht="12.75">
      <c r="A29" s="215" t="s">
        <v>129</v>
      </c>
    </row>
  </sheetData>
  <sheetProtection/>
  <mergeCells count="2">
    <mergeCell ref="C6:D6"/>
    <mergeCell ref="E6:F6"/>
  </mergeCells>
  <printOptions horizontalCentered="1"/>
  <pageMargins left="0.5" right="0.25" top="0.5" bottom="0.5" header="0.5" footer="0.5"/>
  <pageSetup horizontalDpi="180" verticalDpi="18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tabSelected="1" zoomScalePageLayoutView="0" workbookViewId="0" topLeftCell="A1">
      <selection activeCell="C62" sqref="C62"/>
    </sheetView>
  </sheetViews>
  <sheetFormatPr defaultColWidth="9.33203125" defaultRowHeight="11.25"/>
  <cols>
    <col min="1" max="1" width="4.83203125" style="3" customWidth="1"/>
    <col min="2" max="2" width="68.83203125" style="3" customWidth="1"/>
    <col min="3" max="3" width="20.83203125" style="191" customWidth="1"/>
    <col min="4" max="4" width="20.83203125" style="3" hidden="1" customWidth="1"/>
    <col min="5" max="5" width="21.5" style="3" customWidth="1"/>
    <col min="6" max="16384" width="9.33203125" style="3" customWidth="1"/>
  </cols>
  <sheetData>
    <row r="1" ht="16.5">
      <c r="A1" s="14" t="s">
        <v>0</v>
      </c>
    </row>
    <row r="2" ht="16.5">
      <c r="A2" s="14" t="str">
        <f>'Balance Sheet'!A2</f>
        <v>QUARTERLY REPORT - SECOND QUARTER</v>
      </c>
    </row>
    <row r="3" ht="15">
      <c r="A3" s="2"/>
    </row>
    <row r="4" ht="15">
      <c r="A4" s="2" t="s">
        <v>132</v>
      </c>
    </row>
    <row r="5" ht="15">
      <c r="A5" s="2" t="s">
        <v>139</v>
      </c>
    </row>
    <row r="6" ht="8.25" customHeight="1"/>
    <row r="7" spans="3:5" ht="30">
      <c r="C7" s="192" t="s">
        <v>84</v>
      </c>
      <c r="D7" s="7" t="s">
        <v>54</v>
      </c>
      <c r="E7" s="7" t="s">
        <v>117</v>
      </c>
    </row>
    <row r="8" spans="3:5" ht="15">
      <c r="C8" s="73">
        <f>'Balance Sheet'!C7</f>
        <v>40602</v>
      </c>
      <c r="D8" s="22">
        <f>'Balance Sheet'!D7</f>
        <v>0</v>
      </c>
      <c r="E8" s="22">
        <v>40420</v>
      </c>
    </row>
    <row r="9" spans="3:5" ht="15">
      <c r="C9" s="73" t="s">
        <v>15</v>
      </c>
      <c r="D9" s="22"/>
      <c r="E9" s="22" t="s">
        <v>47</v>
      </c>
    </row>
    <row r="10" spans="3:5" ht="17.25">
      <c r="C10" s="193" t="s">
        <v>71</v>
      </c>
      <c r="D10" s="13" t="s">
        <v>71</v>
      </c>
      <c r="E10" s="13" t="s">
        <v>71</v>
      </c>
    </row>
    <row r="11" spans="1:4" ht="15">
      <c r="A11" s="2" t="s">
        <v>22</v>
      </c>
      <c r="D11" s="8"/>
    </row>
    <row r="12" ht="7.5" customHeight="1">
      <c r="D12" s="8"/>
    </row>
    <row r="13" spans="1:5" ht="13.5">
      <c r="A13" s="3" t="s">
        <v>112</v>
      </c>
      <c r="C13" s="194">
        <v>-129</v>
      </c>
      <c r="D13" s="117" t="s">
        <v>72</v>
      </c>
      <c r="E13" s="194">
        <v>-204</v>
      </c>
    </row>
    <row r="14" spans="3:5" ht="7.5" customHeight="1">
      <c r="C14" s="195"/>
      <c r="D14" s="120"/>
      <c r="E14" s="195"/>
    </row>
    <row r="15" spans="1:5" ht="13.5">
      <c r="A15" s="3" t="s">
        <v>23</v>
      </c>
      <c r="C15" s="195"/>
      <c r="D15" s="121"/>
      <c r="E15" s="195"/>
    </row>
    <row r="16" spans="2:5" ht="13.5">
      <c r="B16" s="3" t="s">
        <v>24</v>
      </c>
      <c r="C16" s="194">
        <v>79</v>
      </c>
      <c r="D16" s="117" t="s">
        <v>73</v>
      </c>
      <c r="E16" s="194">
        <v>270</v>
      </c>
    </row>
    <row r="17" spans="2:7" ht="13.5">
      <c r="B17" s="3" t="s">
        <v>25</v>
      </c>
      <c r="C17" s="196">
        <v>338</v>
      </c>
      <c r="D17" s="122" t="s">
        <v>74</v>
      </c>
      <c r="E17" s="196">
        <v>671</v>
      </c>
      <c r="G17" s="128"/>
    </row>
    <row r="18" spans="2:5" ht="13.5">
      <c r="B18" s="3" t="s">
        <v>29</v>
      </c>
      <c r="C18" s="196">
        <v>-18</v>
      </c>
      <c r="D18" s="123"/>
      <c r="E18" s="196">
        <v>-32</v>
      </c>
    </row>
    <row r="19" spans="2:5" ht="13.5">
      <c r="B19" s="3" t="s">
        <v>55</v>
      </c>
      <c r="C19" s="197">
        <v>2</v>
      </c>
      <c r="D19" s="124"/>
      <c r="E19" s="197">
        <v>2</v>
      </c>
    </row>
    <row r="20" spans="3:5" ht="7.5" customHeight="1">
      <c r="C20" s="195"/>
      <c r="D20" s="120"/>
      <c r="E20" s="121"/>
    </row>
    <row r="21" spans="1:5" ht="15">
      <c r="A21" s="2" t="s">
        <v>113</v>
      </c>
      <c r="C21" s="194">
        <f>SUM(C13:C19)</f>
        <v>272</v>
      </c>
      <c r="D21" s="121">
        <v>1988</v>
      </c>
      <c r="E21" s="118">
        <f>SUM(E13:E19)</f>
        <v>707</v>
      </c>
    </row>
    <row r="22" spans="3:5" ht="9.75" customHeight="1">
      <c r="C22" s="195"/>
      <c r="D22" s="120"/>
      <c r="E22" s="118"/>
    </row>
    <row r="23" spans="2:5" ht="13.5">
      <c r="B23" s="3" t="s">
        <v>26</v>
      </c>
      <c r="C23" s="133">
        <f>'Balance Sheet'!E18-'Balance Sheet'!C18</f>
        <v>36</v>
      </c>
      <c r="D23" s="117">
        <v>-114</v>
      </c>
      <c r="E23" s="133">
        <v>40</v>
      </c>
    </row>
    <row r="24" spans="2:5" ht="13.5">
      <c r="B24" s="3" t="s">
        <v>105</v>
      </c>
      <c r="C24" s="133">
        <v>-83</v>
      </c>
      <c r="D24" s="117">
        <v>-118</v>
      </c>
      <c r="E24" s="133">
        <v>-77</v>
      </c>
    </row>
    <row r="25" spans="2:5" s="24" customFormat="1" ht="13.5">
      <c r="B25" s="24" t="s">
        <v>106</v>
      </c>
      <c r="C25" s="134">
        <v>-202</v>
      </c>
      <c r="D25" s="148">
        <v>-6</v>
      </c>
      <c r="E25" s="134">
        <v>79</v>
      </c>
    </row>
    <row r="26" spans="1:5" ht="13.5">
      <c r="A26" s="3" t="s">
        <v>81</v>
      </c>
      <c r="C26" s="198">
        <f>SUM(C21:C25)</f>
        <v>23</v>
      </c>
      <c r="D26" s="117" t="s">
        <v>75</v>
      </c>
      <c r="E26" s="118">
        <f>SUM(E21:E25)</f>
        <v>749</v>
      </c>
    </row>
    <row r="27" spans="1:5" ht="6.75" customHeight="1">
      <c r="A27" s="2"/>
      <c r="C27" s="198"/>
      <c r="D27" s="117"/>
      <c r="E27" s="118"/>
    </row>
    <row r="28" spans="1:5" ht="15">
      <c r="A28" s="2" t="s">
        <v>80</v>
      </c>
      <c r="C28" s="197">
        <v>0</v>
      </c>
      <c r="D28" s="126"/>
      <c r="E28" s="125">
        <v>0</v>
      </c>
    </row>
    <row r="29" spans="1:5" ht="15">
      <c r="A29" s="2" t="s">
        <v>56</v>
      </c>
      <c r="C29" s="199">
        <f>SUM(C26:C28)</f>
        <v>23</v>
      </c>
      <c r="D29" s="122"/>
      <c r="E29" s="127">
        <f>SUM(E26:E28)</f>
        <v>749</v>
      </c>
    </row>
    <row r="30" spans="3:5" ht="6.75" customHeight="1">
      <c r="C30" s="198"/>
      <c r="D30" s="120"/>
      <c r="E30" s="118"/>
    </row>
    <row r="31" spans="1:5" ht="15">
      <c r="A31" s="2" t="s">
        <v>27</v>
      </c>
      <c r="C31" s="200"/>
      <c r="D31" s="120"/>
      <c r="E31" s="118"/>
    </row>
    <row r="32" spans="3:5" ht="7.5" customHeight="1">
      <c r="C32" s="200"/>
      <c r="D32" s="120"/>
      <c r="E32" s="118"/>
    </row>
    <row r="33" spans="1:5" ht="13.5">
      <c r="A33" s="3" t="s">
        <v>70</v>
      </c>
      <c r="C33" s="133">
        <f>-C18</f>
        <v>18</v>
      </c>
      <c r="D33" s="117">
        <v>-1819</v>
      </c>
      <c r="E33" s="133">
        <f>-E18</f>
        <v>32</v>
      </c>
    </row>
    <row r="34" spans="1:5" ht="13.5">
      <c r="A34" s="3" t="s">
        <v>28</v>
      </c>
      <c r="C34" s="133">
        <v>-54</v>
      </c>
      <c r="D34" s="117"/>
      <c r="E34" s="133">
        <v>-926</v>
      </c>
    </row>
    <row r="35" spans="1:5" ht="13.5">
      <c r="A35" s="3" t="s">
        <v>82</v>
      </c>
      <c r="C35" s="133">
        <v>-25</v>
      </c>
      <c r="D35" s="117"/>
      <c r="E35" s="118">
        <v>0</v>
      </c>
    </row>
    <row r="36" spans="3:5" ht="7.5" customHeight="1">
      <c r="C36" s="133"/>
      <c r="D36" s="119"/>
      <c r="E36" s="118"/>
    </row>
    <row r="37" spans="1:5" ht="13.5">
      <c r="A37" s="3" t="s">
        <v>114</v>
      </c>
      <c r="C37" s="201">
        <f>SUM(C33:C35)</f>
        <v>-61</v>
      </c>
      <c r="D37" s="130">
        <v>-1819</v>
      </c>
      <c r="E37" s="129">
        <f>SUM(E33:E35)</f>
        <v>-894</v>
      </c>
    </row>
    <row r="38" spans="3:5" ht="13.5">
      <c r="C38" s="133"/>
      <c r="D38" s="120"/>
      <c r="E38" s="118"/>
    </row>
    <row r="39" spans="1:5" ht="15">
      <c r="A39" s="2" t="s">
        <v>30</v>
      </c>
      <c r="C39" s="133"/>
      <c r="D39" s="120"/>
      <c r="E39" s="118"/>
    </row>
    <row r="40" spans="3:5" ht="7.5" customHeight="1">
      <c r="C40" s="133"/>
      <c r="D40" s="120"/>
      <c r="E40" s="118"/>
    </row>
    <row r="41" spans="1:5" ht="13.5">
      <c r="A41" s="3" t="s">
        <v>103</v>
      </c>
      <c r="C41" s="133">
        <v>-9</v>
      </c>
      <c r="D41" s="117">
        <v>-379</v>
      </c>
      <c r="E41" s="133">
        <v>-16</v>
      </c>
    </row>
    <row r="42" spans="1:5" ht="13.5">
      <c r="A42" s="3" t="s">
        <v>104</v>
      </c>
      <c r="C42" s="133">
        <v>-2</v>
      </c>
      <c r="D42" s="117">
        <v>-379</v>
      </c>
      <c r="E42" s="133">
        <v>-2</v>
      </c>
    </row>
    <row r="43" spans="3:5" ht="7.5" customHeight="1">
      <c r="C43" s="133"/>
      <c r="D43" s="120"/>
      <c r="E43" s="118"/>
    </row>
    <row r="44" spans="1:5" ht="13.5">
      <c r="A44" s="3" t="s">
        <v>115</v>
      </c>
      <c r="C44" s="201">
        <f>SUM(C41:C42)</f>
        <v>-11</v>
      </c>
      <c r="D44" s="130" t="s">
        <v>76</v>
      </c>
      <c r="E44" s="129">
        <f>SUM(E41:E43)</f>
        <v>-18</v>
      </c>
    </row>
    <row r="45" spans="3:5" ht="13.5">
      <c r="C45" s="133"/>
      <c r="D45" s="120"/>
      <c r="E45" s="118"/>
    </row>
    <row r="46" spans="1:5" ht="13.5">
      <c r="A46" s="3" t="s">
        <v>99</v>
      </c>
      <c r="C46" s="118">
        <f>C29+C37+C44</f>
        <v>-49</v>
      </c>
      <c r="D46" s="118">
        <f>D29+D37+D44</f>
        <v>4231</v>
      </c>
      <c r="E46" s="118">
        <f>E29+E37+E44</f>
        <v>-163</v>
      </c>
    </row>
    <row r="47" spans="1:5" ht="13.5">
      <c r="A47" s="3" t="s">
        <v>31</v>
      </c>
      <c r="C47" s="134">
        <f>E48</f>
        <v>1312</v>
      </c>
      <c r="D47" s="117" t="s">
        <v>77</v>
      </c>
      <c r="E47" s="118">
        <v>1475</v>
      </c>
    </row>
    <row r="48" spans="1:5" s="2" customFormat="1" ht="15.75" thickBot="1">
      <c r="A48" s="2" t="s">
        <v>32</v>
      </c>
      <c r="C48" s="202">
        <f>SUM(C46:C47)</f>
        <v>1263</v>
      </c>
      <c r="D48" s="131">
        <f>SUM(D46:D47)</f>
        <v>4231</v>
      </c>
      <c r="E48" s="131">
        <f>SUM(E46:E47)</f>
        <v>1312</v>
      </c>
    </row>
    <row r="49" spans="3:5" ht="14.25" thickTop="1">
      <c r="C49" s="198"/>
      <c r="D49" s="120"/>
      <c r="E49" s="128"/>
    </row>
    <row r="50" spans="1:5" ht="15">
      <c r="A50" s="2" t="s">
        <v>57</v>
      </c>
      <c r="C50" s="200"/>
      <c r="D50" s="120"/>
      <c r="E50" s="128"/>
    </row>
    <row r="51" spans="3:5" ht="7.5" customHeight="1">
      <c r="C51" s="200"/>
      <c r="D51" s="120"/>
      <c r="E51" s="128"/>
    </row>
    <row r="52" spans="1:5" ht="14.25" thickBot="1">
      <c r="A52" s="3" t="s">
        <v>58</v>
      </c>
      <c r="C52" s="203">
        <f>+'Balance Sheet'!C20</f>
        <v>1263</v>
      </c>
      <c r="D52" s="117" t="s">
        <v>79</v>
      </c>
      <c r="E52" s="132">
        <f>+'Balance Sheet'!E20</f>
        <v>1312</v>
      </c>
    </row>
    <row r="53" spans="3:5" s="2" customFormat="1" ht="16.5" thickBot="1" thickTop="1">
      <c r="C53" s="204"/>
      <c r="D53" s="11" t="s">
        <v>78</v>
      </c>
      <c r="E53" s="12"/>
    </row>
    <row r="54" spans="1:4" ht="14.25" thickTop="1">
      <c r="A54" s="5"/>
      <c r="D54" s="10"/>
    </row>
    <row r="55" spans="1:5" ht="12.75" customHeight="1">
      <c r="A55" s="218" t="s">
        <v>134</v>
      </c>
      <c r="B55" s="217"/>
      <c r="C55" s="217"/>
      <c r="D55" s="208"/>
      <c r="E55" s="208"/>
    </row>
    <row r="56" spans="1:5" ht="12.75" customHeight="1">
      <c r="A56" s="219" t="s">
        <v>133</v>
      </c>
      <c r="B56" s="217"/>
      <c r="C56" s="217"/>
      <c r="D56" s="208"/>
      <c r="E56" s="208"/>
    </row>
    <row r="57" spans="1:5" ht="13.5">
      <c r="A57" s="217"/>
      <c r="B57" s="217"/>
      <c r="C57" s="217"/>
      <c r="D57" s="208"/>
      <c r="E57" s="208"/>
    </row>
  </sheetData>
  <sheetProtection/>
  <printOptions horizontalCentered="1"/>
  <pageMargins left="0.67" right="0.25" top="0.45" bottom="0.5" header="0.25" footer="0.25"/>
  <pageSetup fitToHeight="1" fitToWidth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25">
      <selection activeCell="C32" sqref="C32"/>
    </sheetView>
  </sheetViews>
  <sheetFormatPr defaultColWidth="9.33203125" defaultRowHeight="11.25"/>
  <cols>
    <col min="1" max="1" width="2.83203125" style="25" bestFit="1" customWidth="1"/>
    <col min="2" max="2" width="36.83203125" style="24" customWidth="1"/>
    <col min="3" max="3" width="19.66015625" style="24" customWidth="1"/>
    <col min="4" max="4" width="20.66015625" style="24" customWidth="1"/>
    <col min="5" max="5" width="20" style="24" customWidth="1"/>
    <col min="6" max="6" width="21.33203125" style="24" customWidth="1"/>
    <col min="7" max="16384" width="9.33203125" style="24" customWidth="1"/>
  </cols>
  <sheetData>
    <row r="1" ht="16.5">
      <c r="A1" s="23" t="s">
        <v>0</v>
      </c>
    </row>
    <row r="2" ht="16.5">
      <c r="A2" s="23" t="str">
        <f>CashFlow!A2</f>
        <v>QUARTERLY REPORT - SECOND QUARTER</v>
      </c>
    </row>
    <row r="3" ht="15">
      <c r="B3" s="26"/>
    </row>
    <row r="4" spans="1:6" ht="15">
      <c r="A4" s="27"/>
      <c r="B4" s="28" t="s">
        <v>35</v>
      </c>
      <c r="C4" s="29"/>
      <c r="D4" s="29"/>
      <c r="E4" s="29"/>
      <c r="F4" s="30"/>
    </row>
    <row r="5" spans="1:6" ht="13.5">
      <c r="A5" s="31"/>
      <c r="B5" s="224" t="s">
        <v>140</v>
      </c>
      <c r="C5" s="224"/>
      <c r="D5" s="224"/>
      <c r="E5" s="224"/>
      <c r="F5" s="225"/>
    </row>
    <row r="6" spans="1:6" ht="7.5" customHeight="1">
      <c r="A6" s="32"/>
      <c r="B6" s="33"/>
      <c r="C6" s="33"/>
      <c r="D6" s="33"/>
      <c r="E6" s="33"/>
      <c r="F6" s="34"/>
    </row>
    <row r="7" spans="1:6" s="37" customFormat="1" ht="15">
      <c r="A7" s="35"/>
      <c r="B7" s="36"/>
      <c r="C7" s="226" t="s">
        <v>6</v>
      </c>
      <c r="D7" s="227"/>
      <c r="E7" s="226" t="s">
        <v>7</v>
      </c>
      <c r="F7" s="227"/>
    </row>
    <row r="8" spans="1:6" s="37" customFormat="1" ht="42.75">
      <c r="A8" s="38"/>
      <c r="B8" s="39"/>
      <c r="C8" s="40" t="s">
        <v>43</v>
      </c>
      <c r="D8" s="41" t="s">
        <v>44</v>
      </c>
      <c r="E8" s="40" t="s">
        <v>45</v>
      </c>
      <c r="F8" s="41" t="s">
        <v>46</v>
      </c>
    </row>
    <row r="9" spans="1:6" s="75" customFormat="1" ht="15">
      <c r="A9" s="71"/>
      <c r="B9" s="72"/>
      <c r="C9" s="73">
        <f>'Balance Sheet'!C7</f>
        <v>40602</v>
      </c>
      <c r="D9" s="74">
        <f>'Income Statement'!D8</f>
        <v>40237</v>
      </c>
      <c r="E9" s="73">
        <f>C9</f>
        <v>40602</v>
      </c>
      <c r="F9" s="74">
        <f>D9</f>
        <v>40237</v>
      </c>
    </row>
    <row r="10" spans="1:6" s="75" customFormat="1" ht="15">
      <c r="A10" s="76"/>
      <c r="B10" s="77"/>
      <c r="C10" s="78" t="s">
        <v>5</v>
      </c>
      <c r="D10" s="79" t="s">
        <v>5</v>
      </c>
      <c r="E10" s="78" t="s">
        <v>5</v>
      </c>
      <c r="F10" s="79" t="s">
        <v>5</v>
      </c>
    </row>
    <row r="11" spans="1:6" s="44" customFormat="1" ht="13.5">
      <c r="A11" s="42"/>
      <c r="B11" s="43"/>
      <c r="D11" s="45"/>
      <c r="F11" s="46"/>
    </row>
    <row r="12" spans="1:6" s="44" customFormat="1" ht="13.5">
      <c r="A12" s="47" t="s">
        <v>59</v>
      </c>
      <c r="B12" s="48" t="s">
        <v>1</v>
      </c>
      <c r="C12" s="49">
        <f>'Income Statement'!C11</f>
        <v>857</v>
      </c>
      <c r="D12" s="50">
        <f>'Income Statement'!D11</f>
        <v>1380</v>
      </c>
      <c r="E12" s="49">
        <f>'Income Statement'!E11</f>
        <v>1708</v>
      </c>
      <c r="F12" s="49">
        <f>'Income Statement'!F11</f>
        <v>2195</v>
      </c>
    </row>
    <row r="13" spans="1:6" s="44" customFormat="1" ht="13.5">
      <c r="A13" s="47" t="s">
        <v>60</v>
      </c>
      <c r="B13" s="48" t="s">
        <v>36</v>
      </c>
      <c r="C13" s="49">
        <f>'Income Statement'!C18</f>
        <v>-12</v>
      </c>
      <c r="D13" s="50">
        <f>'Income Statement'!D18</f>
        <v>240</v>
      </c>
      <c r="E13" s="49">
        <f>'Income Statement'!E18</f>
        <v>-129</v>
      </c>
      <c r="F13" s="49">
        <f>'Income Statement'!F18</f>
        <v>-45</v>
      </c>
    </row>
    <row r="14" spans="1:6" s="44" customFormat="1" ht="12.75" customHeight="1">
      <c r="A14" s="47" t="s">
        <v>61</v>
      </c>
      <c r="B14" s="209" t="s">
        <v>125</v>
      </c>
      <c r="C14" s="212">
        <f>'Income Statement'!C20</f>
        <v>-12</v>
      </c>
      <c r="D14" s="212">
        <f>'Income Statement'!D20</f>
        <v>240</v>
      </c>
      <c r="E14" s="212">
        <f>'Income Statement'!E20</f>
        <v>-129</v>
      </c>
      <c r="F14" s="212">
        <f>'Income Statement'!F20</f>
        <v>-45</v>
      </c>
    </row>
    <row r="15" spans="1:6" s="44" customFormat="1" ht="13.5">
      <c r="A15" s="47" t="s">
        <v>62</v>
      </c>
      <c r="B15" s="48" t="s">
        <v>126</v>
      </c>
      <c r="C15" s="49">
        <f>'Income Statement'!C22</f>
        <v>-12</v>
      </c>
      <c r="D15" s="51">
        <f>'Income Statement'!D22</f>
        <v>240</v>
      </c>
      <c r="E15" s="49">
        <f>'Income Statement'!E22</f>
        <v>-129</v>
      </c>
      <c r="F15" s="49">
        <f>'Income Statement'!F22</f>
        <v>-45</v>
      </c>
    </row>
    <row r="16" spans="1:6" s="44" customFormat="1" ht="13.5">
      <c r="A16" s="47"/>
      <c r="B16" s="48" t="s">
        <v>127</v>
      </c>
      <c r="C16" s="49"/>
      <c r="D16" s="51"/>
      <c r="E16" s="49"/>
      <c r="F16" s="49"/>
    </row>
    <row r="17" spans="1:6" s="44" customFormat="1" ht="12.75" customHeight="1">
      <c r="A17" s="47" t="s">
        <v>63</v>
      </c>
      <c r="B17" s="209" t="s">
        <v>37</v>
      </c>
      <c r="C17" s="213">
        <f>'Income Statement'!C24</f>
        <v>-0.012</v>
      </c>
      <c r="D17" s="213">
        <f>'Income Statement'!D24</f>
        <v>0.24</v>
      </c>
      <c r="E17" s="213">
        <f>'Income Statement'!E24</f>
        <v>-0.129</v>
      </c>
      <c r="F17" s="214">
        <f>'Income Statement'!F24</f>
        <v>-0.045</v>
      </c>
    </row>
    <row r="18" spans="1:6" s="44" customFormat="1" ht="13.5">
      <c r="A18" s="47" t="s">
        <v>64</v>
      </c>
      <c r="B18" s="48" t="s">
        <v>38</v>
      </c>
      <c r="C18" s="49">
        <v>0</v>
      </c>
      <c r="D18" s="50" t="s">
        <v>69</v>
      </c>
      <c r="E18" s="49">
        <v>0</v>
      </c>
      <c r="F18" s="52" t="s">
        <v>69</v>
      </c>
    </row>
    <row r="19" spans="1:6" s="44" customFormat="1" ht="13.5">
      <c r="A19" s="53"/>
      <c r="B19" s="54"/>
      <c r="C19" s="55"/>
      <c r="D19" s="56"/>
      <c r="E19" s="55"/>
      <c r="F19" s="57"/>
    </row>
    <row r="20" spans="1:6" s="60" customFormat="1" ht="36.75" customHeight="1">
      <c r="A20" s="58"/>
      <c r="B20" s="59"/>
      <c r="C20" s="230" t="s">
        <v>39</v>
      </c>
      <c r="D20" s="231"/>
      <c r="E20" s="230" t="s">
        <v>109</v>
      </c>
      <c r="F20" s="231"/>
    </row>
    <row r="21" spans="1:6" s="64" customFormat="1" ht="13.5">
      <c r="A21" s="61"/>
      <c r="B21" s="48"/>
      <c r="C21" s="62"/>
      <c r="D21" s="63"/>
      <c r="E21" s="62"/>
      <c r="F21" s="63"/>
    </row>
    <row r="22" spans="1:6" s="66" customFormat="1" ht="34.5" customHeight="1">
      <c r="A22" s="65" t="s">
        <v>65</v>
      </c>
      <c r="B22" s="135" t="s">
        <v>85</v>
      </c>
      <c r="C22" s="228">
        <f>'Balance Sheet'!C52</f>
        <v>0.06218</v>
      </c>
      <c r="D22" s="229"/>
      <c r="E22" s="228">
        <f>'Balance Sheet'!E52</f>
        <v>0.06347</v>
      </c>
      <c r="F22" s="229"/>
    </row>
    <row r="25" spans="1:6" ht="15">
      <c r="A25" s="27"/>
      <c r="B25" s="28" t="s">
        <v>40</v>
      </c>
      <c r="C25" s="29"/>
      <c r="D25" s="29"/>
      <c r="E25" s="29"/>
      <c r="F25" s="30"/>
    </row>
    <row r="26" spans="1:6" ht="7.5" customHeight="1">
      <c r="A26" s="32"/>
      <c r="B26" s="33"/>
      <c r="C26" s="33"/>
      <c r="D26" s="33"/>
      <c r="E26" s="33"/>
      <c r="F26" s="34"/>
    </row>
    <row r="27" spans="1:6" ht="15">
      <c r="A27" s="35"/>
      <c r="B27" s="36"/>
      <c r="C27" s="226" t="s">
        <v>6</v>
      </c>
      <c r="D27" s="227"/>
      <c r="E27" s="226" t="s">
        <v>7</v>
      </c>
      <c r="F27" s="227"/>
    </row>
    <row r="28" spans="1:6" ht="42.75">
      <c r="A28" s="38"/>
      <c r="B28" s="39"/>
      <c r="C28" s="40" t="s">
        <v>43</v>
      </c>
      <c r="D28" s="41" t="s">
        <v>44</v>
      </c>
      <c r="E28" s="40" t="s">
        <v>45</v>
      </c>
      <c r="F28" s="41" t="s">
        <v>46</v>
      </c>
    </row>
    <row r="29" spans="1:6" ht="14.25">
      <c r="A29" s="71"/>
      <c r="B29" s="72"/>
      <c r="C29" s="80">
        <f>C9</f>
        <v>40602</v>
      </c>
      <c r="D29" s="81">
        <f>D9</f>
        <v>40237</v>
      </c>
      <c r="E29" s="80">
        <f>E9</f>
        <v>40602</v>
      </c>
      <c r="F29" s="81">
        <f>F9</f>
        <v>40237</v>
      </c>
    </row>
    <row r="30" spans="1:6" ht="13.5">
      <c r="A30" s="76"/>
      <c r="B30" s="77"/>
      <c r="C30" s="82" t="s">
        <v>5</v>
      </c>
      <c r="D30" s="83" t="s">
        <v>5</v>
      </c>
      <c r="E30" s="82" t="s">
        <v>5</v>
      </c>
      <c r="F30" s="83" t="s">
        <v>5</v>
      </c>
    </row>
    <row r="31" spans="1:6" s="44" customFormat="1" ht="13.5">
      <c r="A31" s="42"/>
      <c r="B31" s="43"/>
      <c r="D31" s="45"/>
      <c r="F31" s="46"/>
    </row>
    <row r="32" spans="1:6" s="44" customFormat="1" ht="13.5">
      <c r="A32" s="47" t="s">
        <v>59</v>
      </c>
      <c r="B32" s="48" t="s">
        <v>66</v>
      </c>
      <c r="C32" s="49">
        <f>+'Income Statement'!C15</f>
        <v>-20</v>
      </c>
      <c r="D32" s="50">
        <f>'Income Statement'!D15</f>
        <v>234</v>
      </c>
      <c r="E32" s="49">
        <f>+'Income Statement'!E15</f>
        <v>-145</v>
      </c>
      <c r="F32" s="52">
        <f>'Income Statement'!F15</f>
        <v>-59</v>
      </c>
    </row>
    <row r="33" spans="1:6" s="44" customFormat="1" ht="13.5">
      <c r="A33" s="47" t="s">
        <v>60</v>
      </c>
      <c r="B33" s="48" t="s">
        <v>41</v>
      </c>
      <c r="C33" s="49">
        <f>+'Income Statement'!C16</f>
        <v>9</v>
      </c>
      <c r="D33" s="50">
        <f>'Income Statement'!D16</f>
        <v>7</v>
      </c>
      <c r="E33" s="49">
        <f>+'Income Statement'!E16</f>
        <v>18</v>
      </c>
      <c r="F33" s="52">
        <f>'Income Statement'!F16</f>
        <v>16</v>
      </c>
    </row>
    <row r="34" spans="1:6" s="44" customFormat="1" ht="13.5">
      <c r="A34" s="47" t="s">
        <v>61</v>
      </c>
      <c r="B34" s="67" t="s">
        <v>42</v>
      </c>
      <c r="C34" s="49">
        <f>+'Income Statement'!C17</f>
        <v>-1</v>
      </c>
      <c r="D34" s="52">
        <f>+'Income Statement'!D17</f>
        <v>-1</v>
      </c>
      <c r="E34" s="49">
        <f>+'Income Statement'!E17</f>
        <v>-2</v>
      </c>
      <c r="F34" s="52">
        <f>+'Income Statement'!F17</f>
        <v>-2</v>
      </c>
    </row>
    <row r="35" spans="1:6" s="44" customFormat="1" ht="13.5">
      <c r="A35" s="53"/>
      <c r="B35" s="54"/>
      <c r="C35" s="68"/>
      <c r="D35" s="69"/>
      <c r="E35" s="68"/>
      <c r="F35" s="70"/>
    </row>
    <row r="38" spans="1:6" ht="13.5">
      <c r="A38" s="44"/>
      <c r="B38" s="44"/>
      <c r="C38" s="44"/>
      <c r="D38" s="44"/>
      <c r="E38" s="44"/>
      <c r="F38" s="44"/>
    </row>
  </sheetData>
  <sheetProtection/>
  <mergeCells count="9">
    <mergeCell ref="B5:F5"/>
    <mergeCell ref="C7:D7"/>
    <mergeCell ref="E7:F7"/>
    <mergeCell ref="C27:D27"/>
    <mergeCell ref="E27:F27"/>
    <mergeCell ref="C22:D22"/>
    <mergeCell ref="E22:F22"/>
    <mergeCell ref="C20:D20"/>
    <mergeCell ref="E20:F20"/>
  </mergeCells>
  <printOptions horizontalCentered="1"/>
  <pageMargins left="0.5" right="0.25" top="0.5" bottom="0.5" header="0.25" footer="0.2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0">
      <selection activeCell="B19" sqref="B19"/>
    </sheetView>
  </sheetViews>
  <sheetFormatPr defaultColWidth="9.33203125" defaultRowHeight="11.25"/>
  <cols>
    <col min="1" max="1" width="49.83203125" style="3" customWidth="1"/>
    <col min="2" max="2" width="13.83203125" style="3" customWidth="1"/>
    <col min="3" max="3" width="3.83203125" style="3" customWidth="1"/>
    <col min="4" max="4" width="13.83203125" style="3" customWidth="1"/>
    <col min="5" max="5" width="3.83203125" style="3" customWidth="1"/>
    <col min="6" max="6" width="13.83203125" style="3" customWidth="1"/>
    <col min="7" max="7" width="5.83203125" style="3" customWidth="1"/>
    <col min="8" max="8" width="14.33203125" style="3" customWidth="1"/>
    <col min="9" max="16384" width="9.33203125" style="3" customWidth="1"/>
  </cols>
  <sheetData>
    <row r="1" ht="16.5">
      <c r="A1" s="14" t="s">
        <v>0</v>
      </c>
    </row>
    <row r="2" ht="16.5">
      <c r="A2" s="14" t="str">
        <f>+'Summary of Key Info'!A2</f>
        <v>QUARTERLY REPORT - SECOND QUARTER</v>
      </c>
    </row>
    <row r="4" ht="15">
      <c r="A4" s="2" t="s">
        <v>143</v>
      </c>
    </row>
    <row r="5" ht="15">
      <c r="A5" s="2" t="s">
        <v>141</v>
      </c>
    </row>
    <row r="6" ht="15">
      <c r="A6" s="2"/>
    </row>
    <row r="7" ht="7.5" customHeight="1"/>
    <row r="8" spans="2:8" s="6" customFormat="1" ht="40.5">
      <c r="B8" s="16" t="s">
        <v>33</v>
      </c>
      <c r="C8" s="16"/>
      <c r="D8" s="16" t="s">
        <v>34</v>
      </c>
      <c r="E8" s="16"/>
      <c r="F8" s="17" t="s">
        <v>124</v>
      </c>
      <c r="H8" s="17" t="s">
        <v>68</v>
      </c>
    </row>
    <row r="9" spans="1:10" s="4" customFormat="1" ht="15">
      <c r="A9" s="1"/>
      <c r="B9" s="19" t="s">
        <v>5</v>
      </c>
      <c r="C9" s="15"/>
      <c r="D9" s="19" t="s">
        <v>5</v>
      </c>
      <c r="E9" s="15"/>
      <c r="F9" s="20" t="s">
        <v>5</v>
      </c>
      <c r="G9" s="2"/>
      <c r="H9" s="20" t="s">
        <v>5</v>
      </c>
      <c r="I9" s="1"/>
      <c r="J9" s="1"/>
    </row>
    <row r="10" spans="2:8" ht="15">
      <c r="B10" s="15"/>
      <c r="C10" s="15"/>
      <c r="D10" s="15"/>
      <c r="E10" s="15"/>
      <c r="F10" s="15"/>
      <c r="G10" s="2"/>
      <c r="H10" s="2"/>
    </row>
    <row r="11" spans="1:10" s="9" customFormat="1" ht="13.5">
      <c r="A11" s="3" t="s">
        <v>108</v>
      </c>
      <c r="B11" s="8">
        <v>10000</v>
      </c>
      <c r="C11" s="8"/>
      <c r="D11" s="8">
        <v>2032.07</v>
      </c>
      <c r="E11" s="8"/>
      <c r="F11" s="21">
        <v>-5481</v>
      </c>
      <c r="G11" s="8"/>
      <c r="H11" s="8">
        <f>SUM(B11:F11)</f>
        <v>6551.07</v>
      </c>
      <c r="I11" s="3"/>
      <c r="J11" s="3"/>
    </row>
    <row r="12" spans="1:10" s="9" customFormat="1" ht="13.5">
      <c r="A12" s="3" t="s">
        <v>123</v>
      </c>
      <c r="B12" s="8"/>
      <c r="C12" s="8"/>
      <c r="D12" s="8"/>
      <c r="E12" s="8"/>
      <c r="F12" s="21"/>
      <c r="G12" s="8"/>
      <c r="H12" s="8"/>
      <c r="I12" s="3"/>
      <c r="J12" s="3"/>
    </row>
    <row r="13" spans="1:10" s="9" customFormat="1" ht="13.5">
      <c r="A13" s="3" t="s">
        <v>122</v>
      </c>
      <c r="B13" s="8">
        <v>0</v>
      </c>
      <c r="C13" s="8"/>
      <c r="D13" s="8">
        <v>0</v>
      </c>
      <c r="E13" s="8"/>
      <c r="F13" s="21">
        <v>-204</v>
      </c>
      <c r="G13" s="8"/>
      <c r="H13" s="8">
        <f>SUM(B13:F13)</f>
        <v>-204</v>
      </c>
      <c r="I13" s="3"/>
      <c r="J13" s="3"/>
    </row>
    <row r="14" spans="1:10" s="9" customFormat="1" ht="13.5">
      <c r="A14" s="3"/>
      <c r="B14" s="8"/>
      <c r="C14" s="8"/>
      <c r="D14" s="8"/>
      <c r="E14" s="8"/>
      <c r="F14" s="8"/>
      <c r="G14" s="8"/>
      <c r="H14" s="8"/>
      <c r="I14" s="3"/>
      <c r="J14" s="3"/>
    </row>
    <row r="15" spans="1:10" s="145" customFormat="1" ht="15">
      <c r="A15" s="2" t="s">
        <v>107</v>
      </c>
      <c r="B15" s="142">
        <f>SUM(B11:B14)</f>
        <v>10000</v>
      </c>
      <c r="C15" s="143"/>
      <c r="D15" s="142">
        <f>SUM(D11:D14)</f>
        <v>2032.07</v>
      </c>
      <c r="E15" s="144"/>
      <c r="F15" s="142">
        <f>SUM(F11:F14)</f>
        <v>-5685</v>
      </c>
      <c r="G15" s="144"/>
      <c r="H15" s="142">
        <f>SUM(H11:H13)</f>
        <v>6347.07</v>
      </c>
      <c r="I15" s="2"/>
      <c r="J15" s="2"/>
    </row>
    <row r="16" spans="1:8" ht="13.5">
      <c r="A16" s="3" t="s">
        <v>123</v>
      </c>
      <c r="B16" s="10"/>
      <c r="C16" s="10"/>
      <c r="D16" s="10"/>
      <c r="E16" s="10"/>
      <c r="F16" s="10"/>
      <c r="G16" s="10"/>
      <c r="H16" s="10"/>
    </row>
    <row r="17" spans="1:10" s="9" customFormat="1" ht="13.5">
      <c r="A17" s="3" t="s">
        <v>122</v>
      </c>
      <c r="B17" s="8">
        <v>0</v>
      </c>
      <c r="C17" s="8"/>
      <c r="D17" s="8">
        <v>0</v>
      </c>
      <c r="E17" s="8"/>
      <c r="F17" s="205">
        <f>+'Income Statement'!E22</f>
        <v>-129</v>
      </c>
      <c r="G17" s="206"/>
      <c r="H17" s="206">
        <f>SUM(B17:F17)</f>
        <v>-129</v>
      </c>
      <c r="I17" s="207"/>
      <c r="J17" s="24"/>
    </row>
    <row r="18" spans="2:8" ht="13.5">
      <c r="B18" s="10"/>
      <c r="C18" s="10"/>
      <c r="D18" s="10"/>
      <c r="E18" s="10"/>
      <c r="F18" s="10"/>
      <c r="G18" s="10"/>
      <c r="H18" s="10"/>
    </row>
    <row r="19" spans="1:10" s="145" customFormat="1" ht="15.75" thickBot="1">
      <c r="A19" s="2" t="s">
        <v>142</v>
      </c>
      <c r="B19" s="146">
        <f>SUM(B15:B18)</f>
        <v>10000</v>
      </c>
      <c r="C19" s="143"/>
      <c r="D19" s="146">
        <f>SUM(D15:D18)</f>
        <v>2032.07</v>
      </c>
      <c r="E19" s="144"/>
      <c r="F19" s="146">
        <f>SUM(F15:F18)</f>
        <v>-5814</v>
      </c>
      <c r="G19" s="144"/>
      <c r="H19" s="146">
        <f>SUM(H15:H18)</f>
        <v>6218.07</v>
      </c>
      <c r="I19" s="2"/>
      <c r="J19" s="2"/>
    </row>
    <row r="20" spans="2:6" ht="14.25" thickTop="1">
      <c r="B20" s="147"/>
      <c r="C20" s="147"/>
      <c r="D20" s="147"/>
      <c r="E20" s="147"/>
      <c r="F20" s="147"/>
    </row>
    <row r="21" spans="1:8" ht="13.5">
      <c r="A21" s="220" t="s">
        <v>135</v>
      </c>
      <c r="B21" s="220"/>
      <c r="C21" s="220"/>
      <c r="D21" s="220"/>
      <c r="E21" s="220"/>
      <c r="F21" s="220"/>
      <c r="G21" s="220"/>
      <c r="H21" s="220"/>
    </row>
    <row r="22" spans="1:8" ht="13.5">
      <c r="A22" s="221" t="s">
        <v>129</v>
      </c>
      <c r="B22" s="18"/>
      <c r="C22" s="18"/>
      <c r="D22" s="18"/>
      <c r="E22" s="18"/>
      <c r="F22" s="18"/>
      <c r="G22" s="18"/>
      <c r="H22" s="18"/>
    </row>
  </sheetData>
  <sheetProtection/>
  <printOptions horizontalCentered="1"/>
  <pageMargins left="0.8" right="0.25" top="0.5" bottom="0.5" header="0.25" footer="0.25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Juilie</cp:lastModifiedBy>
  <cp:lastPrinted>2011-01-27T11:19:04Z</cp:lastPrinted>
  <dcterms:created xsi:type="dcterms:W3CDTF">2004-01-05T07:41:54Z</dcterms:created>
  <dcterms:modified xsi:type="dcterms:W3CDTF">2011-04-22T08:04:43Z</dcterms:modified>
  <cp:category/>
  <cp:version/>
  <cp:contentType/>
  <cp:contentStatus/>
</cp:coreProperties>
</file>